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mc:AlternateContent xmlns:mc="http://schemas.openxmlformats.org/markup-compatibility/2006">
    <mc:Choice Requires="x15">
      <x15ac:absPath xmlns:x15ac="http://schemas.microsoft.com/office/spreadsheetml/2010/11/ac" url="https://walloniegov.sharepoint.com/sites/AppelRseauThermique2023/Documents partages/General/6 - Docs publiés/"/>
    </mc:Choice>
  </mc:AlternateContent>
  <xr:revisionPtr revIDLastSave="1881" documentId="13_ncr:1_{DC1DA59F-98F9-476D-A149-7F2958F5D973}" xr6:coauthVersionLast="47" xr6:coauthVersionMax="47" xr10:uidLastSave="{4649E16C-B999-437F-A1BC-F0B9EAEDFFAA}"/>
  <bookViews>
    <workbookView xWindow="-28920" yWindow="-1800" windowWidth="29040" windowHeight="15720" tabRatio="876" activeTab="3" xr2:uid="{4E2EB226-7E37-4B32-BA3B-C5B9E4A101B7}"/>
  </bookViews>
  <sheets>
    <sheet name="A lire" sheetId="3" r:id="rId1"/>
    <sheet name="1-Généralités" sheetId="4" r:id="rId2"/>
    <sheet name="2-Indicateurs" sheetId="12" r:id="rId3"/>
    <sheet name="3-Bilan énergétique" sheetId="13" r:id="rId4"/>
    <sheet name="4-Consommateurs" sheetId="1" r:id="rId5"/>
    <sheet name="5-Producteurs" sheetId="10" r:id="rId6"/>
    <sheet name="6-RET" sheetId="11" r:id="rId7"/>
    <sheet name="Menu - ne pas modifier" sheetId="2" state="hidden" r:id="rId8"/>
  </sheets>
  <externalReferences>
    <externalReference r:id="rId9"/>
  </externalReferences>
  <definedNames>
    <definedName name="Approvisionnement">'[1]Listes déroulantes (caché)'!$E$22:$E$30</definedName>
    <definedName name="Catégorie_intrant">[1]Intrants!$A$1:$N$1</definedName>
    <definedName name="déchets_organiques_ménagers">[1]Intrants!$M$2:$M$42:'[1]Intrants'!$M$3</definedName>
    <definedName name="Demandeur_producteur">'[1]Listes déroulantes (caché)'!$E$42:$E$43</definedName>
    <definedName name="Fournisseur">'[1]Listes déroulantes (caché)'!$E$10:$E$11</definedName>
    <definedName name="Intrant">'[1]Listes déroulantes (caché)'!$E$17:$E$20</definedName>
    <definedName name="Label">'[1]Listes déroulantes (caché)'!$E$13:$E$15</definedName>
    <definedName name="TVA">'[1]Listes déroulantes (caché)'!$E$3:$E$4</definedName>
    <definedName name="_xlnm.Print_Area" localSheetId="6">'6-RET'!$A$1:$D$502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 i="12" l="1"/>
  <c r="C1" i="11"/>
  <c r="E29" i="12"/>
  <c r="E28" i="12"/>
  <c r="G18" i="12"/>
  <c r="E26" i="12"/>
  <c r="C1" i="1"/>
  <c r="G5" i="13"/>
  <c r="H10" i="13"/>
  <c r="G10" i="13"/>
  <c r="F10" i="13"/>
  <c r="E10" i="13"/>
  <c r="I12" i="12"/>
  <c r="H12" i="12"/>
  <c r="G12" i="12"/>
  <c r="F12" i="12"/>
  <c r="F1" i="10"/>
  <c r="G1" i="10"/>
  <c r="I10" i="13" l="1"/>
  <c r="I11" i="13" s="1"/>
  <c r="H12" i="13"/>
  <c r="G12" i="13"/>
  <c r="E12" i="13"/>
  <c r="H5" i="12"/>
  <c r="G5" i="12"/>
  <c r="F5" i="12"/>
  <c r="F6" i="12" s="1"/>
  <c r="C1" i="10"/>
  <c r="F12" i="13"/>
  <c r="F5" i="13"/>
  <c r="E5" i="13"/>
  <c r="C1" i="13"/>
  <c r="I1" i="1"/>
  <c r="H1" i="1"/>
  <c r="G1" i="1"/>
  <c r="F1" i="1"/>
  <c r="G6" i="13" l="1"/>
  <c r="G7" i="13" s="1"/>
  <c r="F7" i="12"/>
  <c r="F25" i="12"/>
  <c r="F26" i="12" s="1"/>
  <c r="G8" i="12"/>
  <c r="G25" i="12"/>
  <c r="G26" i="12" s="1"/>
  <c r="H8" i="12"/>
  <c r="H25" i="12"/>
  <c r="H26" i="12" s="1"/>
  <c r="D1" i="10"/>
  <c r="D5" i="13"/>
  <c r="E6" i="13"/>
  <c r="D1" i="1"/>
  <c r="F6" i="13"/>
  <c r="F7" i="13" s="1"/>
  <c r="E11" i="13"/>
  <c r="E13" i="13" s="1"/>
  <c r="H11" i="13"/>
  <c r="H13" i="13" s="1"/>
  <c r="G11" i="13"/>
  <c r="G13" i="13" s="1"/>
  <c r="F11" i="13"/>
  <c r="F13" i="13" s="1"/>
  <c r="I12" i="13"/>
  <c r="I13" i="13" s="1"/>
  <c r="H6" i="12"/>
  <c r="G6" i="12"/>
  <c r="F8" i="12"/>
  <c r="H7" i="12"/>
  <c r="G7" i="12"/>
  <c r="C1" i="12"/>
  <c r="D1" i="4"/>
  <c r="E10" i="12" l="1"/>
  <c r="J10" i="12" s="1"/>
  <c r="E6" i="12"/>
  <c r="F32" i="12"/>
  <c r="H32" i="12"/>
  <c r="G32" i="12"/>
  <c r="E8" i="12"/>
  <c r="G17" i="12"/>
  <c r="D6" i="13"/>
  <c r="D7" i="13" s="1"/>
  <c r="E7" i="13"/>
  <c r="D12" i="13"/>
  <c r="E18" i="12" s="1"/>
  <c r="J18" i="12" s="1"/>
  <c r="D11" i="13"/>
  <c r="E17" i="12" l="1"/>
  <c r="J17" i="12" s="1"/>
  <c r="G33" i="12"/>
  <c r="G34" i="12" s="1"/>
  <c r="H33" i="12"/>
  <c r="H34" i="12" s="1"/>
  <c r="F33" i="12"/>
  <c r="F34" i="12" s="1"/>
  <c r="J34" i="12" s="1"/>
  <c r="J6" i="12"/>
  <c r="D26" i="12"/>
  <c r="D27" i="12"/>
  <c r="D13" i="13"/>
  <c r="E27" i="12" s="1"/>
  <c r="F27" i="12" l="1"/>
  <c r="E22" i="12"/>
  <c r="J23" i="12" s="1"/>
  <c r="G13" i="12"/>
  <c r="D17" i="13"/>
  <c r="I13" i="12"/>
  <c r="F13" i="12"/>
  <c r="E14" i="12" s="1"/>
  <c r="J14" i="12" s="1"/>
  <c r="H13" i="12"/>
  <c r="E13" i="12" l="1"/>
  <c r="J13" i="12" s="1"/>
</calcChain>
</file>

<file path=xl/sharedStrings.xml><?xml version="1.0" encoding="utf-8"?>
<sst xmlns="http://schemas.openxmlformats.org/spreadsheetml/2006/main" count="1584" uniqueCount="1517">
  <si>
    <t>Version</t>
  </si>
  <si>
    <t>Date</t>
  </si>
  <si>
    <t>ID</t>
  </si>
  <si>
    <t>Type de consommateur</t>
  </si>
  <si>
    <t>Type d'utilisation</t>
  </si>
  <si>
    <t>Résidentiel</t>
  </si>
  <si>
    <t>Tertiaire</t>
  </si>
  <si>
    <t xml:space="preserve">https://energieplus-lesite.be/donnees/cogeneration4/profils-types-de-demande-de-chaleur-et-monotone/ </t>
  </si>
  <si>
    <t>Profil A</t>
  </si>
  <si>
    <t>Profil B</t>
  </si>
  <si>
    <t>Profil C</t>
  </si>
  <si>
    <t>Profil D</t>
  </si>
  <si>
    <t>Profil E</t>
  </si>
  <si>
    <t>Profil F</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</si>
  <si>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</si>
  <si>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</si>
  <si>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</si>
  <si>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</si>
  <si>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</si>
  <si>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</si>
  <si>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</si>
  <si>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</si>
  <si>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</si>
  <si>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</si>
  <si>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</si>
  <si>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</si>
  <si>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</si>
  <si>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</si>
  <si>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</si>
  <si>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</si>
  <si>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</si>
  <si>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</si>
  <si>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</si>
  <si>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</si>
  <si>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</si>
  <si>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</si>
  <si>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</si>
  <si>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</si>
  <si>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</si>
  <si>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</si>
  <si>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</si>
  <si>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</si>
  <si>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</si>
  <si>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</si>
  <si>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</si>
  <si>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</si>
  <si>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</si>
  <si>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</si>
  <si>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</si>
  <si>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</si>
  <si>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</si>
  <si>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</si>
  <si>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</si>
  <si>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</si>
  <si>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</si>
  <si>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</si>
  <si>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</si>
  <si>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</si>
  <si>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</si>
  <si>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</si>
  <si>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</si>
  <si>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</si>
  <si>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</si>
  <si>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</si>
  <si>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</si>
  <si>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</si>
  <si>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</si>
  <si>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</si>
  <si>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</si>
  <si>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</si>
  <si>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</si>
  <si>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</si>
  <si>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</si>
  <si>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</si>
  <si>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</si>
  <si>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</si>
  <si>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</si>
  <si>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</si>
  <si>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</si>
  <si>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</si>
  <si>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C67</t>
  </si>
  <si>
    <t>C68</t>
  </si>
  <si>
    <t>C69</t>
  </si>
  <si>
    <t>C70</t>
  </si>
  <si>
    <t>C71</t>
  </si>
  <si>
    <t>C72</t>
  </si>
  <si>
    <t>C73</t>
  </si>
  <si>
    <t>C74</t>
  </si>
  <si>
    <t>C75</t>
  </si>
  <si>
    <t>C76</t>
  </si>
  <si>
    <t>C77</t>
  </si>
  <si>
    <t>C78</t>
  </si>
  <si>
    <t>C79</t>
  </si>
  <si>
    <t>C80</t>
  </si>
  <si>
    <t>C81</t>
  </si>
  <si>
    <t>C82</t>
  </si>
  <si>
    <t>C83</t>
  </si>
  <si>
    <t>C84</t>
  </si>
  <si>
    <t>C85</t>
  </si>
  <si>
    <t>C86</t>
  </si>
  <si>
    <t>C87</t>
  </si>
  <si>
    <t>C88</t>
  </si>
  <si>
    <t>C89</t>
  </si>
  <si>
    <t>C90</t>
  </si>
  <si>
    <t>C91</t>
  </si>
  <si>
    <t>C92</t>
  </si>
  <si>
    <t>C93</t>
  </si>
  <si>
    <t>C94</t>
  </si>
  <si>
    <t>C95</t>
  </si>
  <si>
    <t>C96</t>
  </si>
  <si>
    <t>C97</t>
  </si>
  <si>
    <t>C98</t>
  </si>
  <si>
    <t>C99</t>
  </si>
  <si>
    <t>C100</t>
  </si>
  <si>
    <t>C101</t>
  </si>
  <si>
    <t>C102</t>
  </si>
  <si>
    <t>C103</t>
  </si>
  <si>
    <t>C104</t>
  </si>
  <si>
    <t>C105</t>
  </si>
  <si>
    <t>C106</t>
  </si>
  <si>
    <t>C107</t>
  </si>
  <si>
    <t>C108</t>
  </si>
  <si>
    <t>C109</t>
  </si>
  <si>
    <t>C110</t>
  </si>
  <si>
    <t>C111</t>
  </si>
  <si>
    <t>C112</t>
  </si>
  <si>
    <t>C113</t>
  </si>
  <si>
    <t>C114</t>
  </si>
  <si>
    <t>C115</t>
  </si>
  <si>
    <t>C116</t>
  </si>
  <si>
    <t>C117</t>
  </si>
  <si>
    <t>C118</t>
  </si>
  <si>
    <t>C119</t>
  </si>
  <si>
    <t>C120</t>
  </si>
  <si>
    <t>C121</t>
  </si>
  <si>
    <t>C122</t>
  </si>
  <si>
    <t>C123</t>
  </si>
  <si>
    <t>C124</t>
  </si>
  <si>
    <t>C125</t>
  </si>
  <si>
    <t>C126</t>
  </si>
  <si>
    <t>C127</t>
  </si>
  <si>
    <t>C128</t>
  </si>
  <si>
    <t>C129</t>
  </si>
  <si>
    <t>C130</t>
  </si>
  <si>
    <t>C131</t>
  </si>
  <si>
    <t>C132</t>
  </si>
  <si>
    <t>C133</t>
  </si>
  <si>
    <t>C134</t>
  </si>
  <si>
    <t>C135</t>
  </si>
  <si>
    <t>C136</t>
  </si>
  <si>
    <t>C137</t>
  </si>
  <si>
    <t>C138</t>
  </si>
  <si>
    <t>C139</t>
  </si>
  <si>
    <t>C140</t>
  </si>
  <si>
    <t>C141</t>
  </si>
  <si>
    <t>C142</t>
  </si>
  <si>
    <t>C143</t>
  </si>
  <si>
    <t>C144</t>
  </si>
  <si>
    <t>C145</t>
  </si>
  <si>
    <t>C146</t>
  </si>
  <si>
    <t>C147</t>
  </si>
  <si>
    <t>C148</t>
  </si>
  <si>
    <t>C149</t>
  </si>
  <si>
    <t>C150</t>
  </si>
  <si>
    <t>C151</t>
  </si>
  <si>
    <t>C152</t>
  </si>
  <si>
    <t>C153</t>
  </si>
  <si>
    <t>C154</t>
  </si>
  <si>
    <t>C155</t>
  </si>
  <si>
    <t>C156</t>
  </si>
  <si>
    <t>C157</t>
  </si>
  <si>
    <t>C158</t>
  </si>
  <si>
    <t>C159</t>
  </si>
  <si>
    <t>C160</t>
  </si>
  <si>
    <t>C161</t>
  </si>
  <si>
    <t>C162</t>
  </si>
  <si>
    <t>C163</t>
  </si>
  <si>
    <t>C164</t>
  </si>
  <si>
    <t>C165</t>
  </si>
  <si>
    <t>C166</t>
  </si>
  <si>
    <t>C167</t>
  </si>
  <si>
    <t>C168</t>
  </si>
  <si>
    <t>C169</t>
  </si>
  <si>
    <t>C170</t>
  </si>
  <si>
    <t>C171</t>
  </si>
  <si>
    <t>C172</t>
  </si>
  <si>
    <t>C173</t>
  </si>
  <si>
    <t>C174</t>
  </si>
  <si>
    <t>C175</t>
  </si>
  <si>
    <t>C176</t>
  </si>
  <si>
    <t>C177</t>
  </si>
  <si>
    <t>C178</t>
  </si>
  <si>
    <t>C179</t>
  </si>
  <si>
    <t>C180</t>
  </si>
  <si>
    <t>C181</t>
  </si>
  <si>
    <t>C182</t>
  </si>
  <si>
    <t>C183</t>
  </si>
  <si>
    <t>C184</t>
  </si>
  <si>
    <t>C185</t>
  </si>
  <si>
    <t>C186</t>
  </si>
  <si>
    <t>C187</t>
  </si>
  <si>
    <t>C188</t>
  </si>
  <si>
    <t>C189</t>
  </si>
  <si>
    <t>C190</t>
  </si>
  <si>
    <t>C191</t>
  </si>
  <si>
    <t>C192</t>
  </si>
  <si>
    <t>C193</t>
  </si>
  <si>
    <t>C194</t>
  </si>
  <si>
    <t>C195</t>
  </si>
  <si>
    <t>C196</t>
  </si>
  <si>
    <t>C197</t>
  </si>
  <si>
    <t>C198</t>
  </si>
  <si>
    <t>C199</t>
  </si>
  <si>
    <t>C200</t>
  </si>
  <si>
    <t>C201</t>
  </si>
  <si>
    <t>C202</t>
  </si>
  <si>
    <t>C203</t>
  </si>
  <si>
    <t>C204</t>
  </si>
  <si>
    <t>C205</t>
  </si>
  <si>
    <t>C206</t>
  </si>
  <si>
    <t>C207</t>
  </si>
  <si>
    <t>C208</t>
  </si>
  <si>
    <t>C209</t>
  </si>
  <si>
    <t>C210</t>
  </si>
  <si>
    <t>C211</t>
  </si>
  <si>
    <t>C212</t>
  </si>
  <si>
    <t>C213</t>
  </si>
  <si>
    <t>C214</t>
  </si>
  <si>
    <t>C215</t>
  </si>
  <si>
    <t>C216</t>
  </si>
  <si>
    <t>C217</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</si>
  <si>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</si>
  <si>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</si>
  <si>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</si>
  <si>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</si>
  <si>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</si>
  <si>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</si>
  <si>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</si>
  <si>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</si>
  <si>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</si>
  <si>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</si>
  <si>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</si>
  <si>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</si>
  <si>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</si>
  <si>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</si>
  <si>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</si>
  <si>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</si>
  <si>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</si>
  <si>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</si>
  <si>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</si>
  <si>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</si>
  <si>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</si>
  <si>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</si>
  <si>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</si>
  <si>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</si>
  <si>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</si>
  <si>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</si>
  <si>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</si>
  <si>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</si>
  <si>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</si>
  <si>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</si>
  <si>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</si>
  <si>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</si>
  <si>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</si>
  <si>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Puissance station d'échange (kW)</t>
  </si>
  <si>
    <t>Séparation hydraulique au réseau</t>
  </si>
  <si>
    <t xml:space="preserve">Signature lettre d'intention ? </t>
  </si>
  <si>
    <t>Puissance station d'injection (kW)</t>
  </si>
  <si>
    <t>Type de Producteur</t>
  </si>
  <si>
    <t>Fatale</t>
  </si>
  <si>
    <t>Fossile</t>
  </si>
  <si>
    <t>Renouvelable - Géothermie</t>
  </si>
  <si>
    <t>Renouvelable - solaire thermique &gt; 100 m²</t>
  </si>
  <si>
    <t>Renouvelable - autres</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</si>
  <si>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</si>
  <si>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</si>
  <si>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</si>
  <si>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</si>
  <si>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</si>
  <si>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</si>
  <si>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</si>
  <si>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</si>
  <si>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</si>
  <si>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</si>
  <si>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</si>
  <si>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</si>
  <si>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</si>
  <si>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</si>
  <si>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</si>
  <si>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</si>
  <si>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</si>
  <si>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</si>
  <si>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</si>
  <si>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</si>
  <si>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</si>
  <si>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</si>
  <si>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</si>
  <si>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</si>
  <si>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</si>
  <si>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</si>
  <si>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</si>
  <si>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</si>
  <si>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</si>
  <si>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</si>
  <si>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</si>
  <si>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</si>
  <si>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</si>
  <si>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</si>
  <si>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</si>
  <si>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</si>
  <si>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</si>
  <si>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C288</t>
  </si>
  <si>
    <t>C289</t>
  </si>
  <si>
    <t>C290</t>
  </si>
  <si>
    <t>C291</t>
  </si>
  <si>
    <t>C292</t>
  </si>
  <si>
    <t>C293</t>
  </si>
  <si>
    <t>C294</t>
  </si>
  <si>
    <t>C295</t>
  </si>
  <si>
    <t>C296</t>
  </si>
  <si>
    <t>C297</t>
  </si>
  <si>
    <t>C298</t>
  </si>
  <si>
    <t>C299</t>
  </si>
  <si>
    <t>C300</t>
  </si>
  <si>
    <t>C301</t>
  </si>
  <si>
    <t>C302</t>
  </si>
  <si>
    <t>C303</t>
  </si>
  <si>
    <t>C304</t>
  </si>
  <si>
    <t>C305</t>
  </si>
  <si>
    <t>C306</t>
  </si>
  <si>
    <t>C307</t>
  </si>
  <si>
    <t>C308</t>
  </si>
  <si>
    <t>C309</t>
  </si>
  <si>
    <t>C310</t>
  </si>
  <si>
    <t>C311</t>
  </si>
  <si>
    <t>C312</t>
  </si>
  <si>
    <t>C313</t>
  </si>
  <si>
    <t>C314</t>
  </si>
  <si>
    <t>C315</t>
  </si>
  <si>
    <t>C316</t>
  </si>
  <si>
    <t>C317</t>
  </si>
  <si>
    <t>C318</t>
  </si>
  <si>
    <t>C319</t>
  </si>
  <si>
    <t>C320</t>
  </si>
  <si>
    <t>C321</t>
  </si>
  <si>
    <t>C322</t>
  </si>
  <si>
    <t>C323</t>
  </si>
  <si>
    <t>C324</t>
  </si>
  <si>
    <t>C325</t>
  </si>
  <si>
    <t>C326</t>
  </si>
  <si>
    <t>C327</t>
  </si>
  <si>
    <t>C328</t>
  </si>
  <si>
    <t>C329</t>
  </si>
  <si>
    <t>C330</t>
  </si>
  <si>
    <t>C331</t>
  </si>
  <si>
    <t>C332</t>
  </si>
  <si>
    <t>C333</t>
  </si>
  <si>
    <t>C334</t>
  </si>
  <si>
    <t>C335</t>
  </si>
  <si>
    <t>C336</t>
  </si>
  <si>
    <t>C337</t>
  </si>
  <si>
    <t>C338</t>
  </si>
  <si>
    <t>C339</t>
  </si>
  <si>
    <t>C340</t>
  </si>
  <si>
    <t>C341</t>
  </si>
  <si>
    <t>C342</t>
  </si>
  <si>
    <t>C343</t>
  </si>
  <si>
    <t>C344</t>
  </si>
  <si>
    <t>C345</t>
  </si>
  <si>
    <t>C346</t>
  </si>
  <si>
    <t>C347</t>
  </si>
  <si>
    <t>C348</t>
  </si>
  <si>
    <t>C349</t>
  </si>
  <si>
    <t>C350</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</si>
  <si>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</si>
  <si>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</si>
  <si>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</si>
  <si>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</si>
  <si>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</si>
  <si>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</si>
  <si>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</si>
  <si>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</si>
  <si>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</si>
  <si>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</si>
  <si>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</si>
  <si>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</si>
  <si>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</si>
  <si>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</si>
  <si>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</si>
  <si>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</si>
  <si>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</si>
  <si>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</si>
  <si>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</si>
  <si>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</si>
  <si>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</si>
  <si>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</si>
  <si>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</si>
  <si>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</si>
  <si>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</si>
  <si>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</si>
  <si>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</si>
  <si>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</si>
  <si>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</si>
  <si>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</si>
  <si>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</si>
  <si>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</si>
  <si>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</si>
  <si>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</si>
  <si>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</si>
  <si>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</si>
  <si>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</si>
  <si>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</si>
  <si>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</si>
  <si>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</si>
  <si>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</si>
  <si>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</si>
  <si>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</si>
  <si>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</si>
  <si>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</si>
  <si>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</si>
  <si>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</si>
  <si>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</si>
  <si>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</si>
  <si>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</si>
  <si>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</si>
  <si>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</si>
  <si>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</si>
  <si>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</si>
  <si>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</si>
  <si>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</si>
  <si>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</si>
  <si>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</si>
  <si>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</si>
  <si>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</si>
  <si>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</si>
  <si>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</si>
  <si>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</si>
  <si>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</si>
  <si>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</si>
  <si>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</si>
  <si>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</si>
  <si>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</si>
  <si>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</si>
  <si>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</si>
  <si>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</si>
  <si>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P72</t>
  </si>
  <si>
    <t>P73</t>
  </si>
  <si>
    <t>P74</t>
  </si>
  <si>
    <t>P75</t>
  </si>
  <si>
    <t>P76</t>
  </si>
  <si>
    <t>P77</t>
  </si>
  <si>
    <t>P78</t>
  </si>
  <si>
    <t>P79</t>
  </si>
  <si>
    <t>P80</t>
  </si>
  <si>
    <t>P81</t>
  </si>
  <si>
    <t>P82</t>
  </si>
  <si>
    <t>P83</t>
  </si>
  <si>
    <t>P84</t>
  </si>
  <si>
    <t>P85</t>
  </si>
  <si>
    <t>P86</t>
  </si>
  <si>
    <t>P87</t>
  </si>
  <si>
    <t>P88</t>
  </si>
  <si>
    <t>P89</t>
  </si>
  <si>
    <t>P90</t>
  </si>
  <si>
    <t>P91</t>
  </si>
  <si>
    <t>P92</t>
  </si>
  <si>
    <t>P93</t>
  </si>
  <si>
    <t>P94</t>
  </si>
  <si>
    <t>P95</t>
  </si>
  <si>
    <t>P96</t>
  </si>
  <si>
    <t>P97</t>
  </si>
  <si>
    <t>P98</t>
  </si>
  <si>
    <t>P99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</si>
  <si>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</si>
  <si>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</si>
  <si>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</si>
  <si>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</si>
  <si>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</si>
  <si>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</si>
  <si>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</si>
  <si>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</si>
  <si>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</si>
  <si>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</si>
  <si>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</si>
  <si>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</si>
  <si>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</si>
  <si>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</si>
  <si>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</si>
  <si>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</si>
  <si>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</si>
  <si>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</si>
  <si>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</si>
  <si>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</si>
  <si>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</si>
  <si>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</si>
  <si>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</si>
  <si>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</si>
  <si>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</si>
  <si>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</si>
  <si>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</si>
  <si>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</si>
  <si>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</si>
  <si>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</si>
  <si>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</si>
  <si>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</si>
  <si>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</si>
  <si>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</si>
  <si>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</si>
  <si>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</si>
  <si>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</si>
  <si>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</si>
  <si>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</si>
  <si>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</si>
  <si>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</si>
  <si>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</si>
  <si>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</si>
  <si>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</si>
  <si>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</si>
  <si>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</si>
  <si>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</si>
  <si>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</si>
  <si>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</si>
  <si>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</si>
  <si>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</si>
  <si>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</si>
  <si>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</si>
  <si>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</si>
  <si>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</si>
  <si>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</si>
  <si>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</si>
  <si>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</si>
  <si>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</si>
  <si>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</si>
  <si>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</si>
  <si>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</si>
  <si>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</si>
  <si>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</si>
  <si>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</si>
  <si>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</si>
  <si>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</si>
  <si>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</si>
  <si>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</si>
  <si>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</si>
  <si>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</si>
  <si>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</si>
  <si>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</si>
  <si>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</si>
  <si>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</si>
  <si>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</si>
  <si>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</si>
  <si>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</si>
  <si>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</si>
  <si>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</si>
  <si>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</si>
  <si>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</si>
  <si>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</si>
  <si>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</si>
  <si>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</si>
  <si>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</si>
  <si>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</si>
  <si>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</si>
  <si>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</si>
  <si>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</si>
  <si>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</si>
  <si>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</si>
  <si>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</si>
  <si>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</si>
  <si>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</si>
  <si>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</si>
  <si>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</si>
  <si>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</si>
  <si>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</si>
  <si>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</si>
  <si>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</si>
  <si>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</si>
  <si>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</si>
  <si>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</si>
  <si>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</si>
  <si>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</si>
  <si>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</si>
  <si>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</si>
  <si>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</si>
  <si>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</si>
  <si>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</si>
  <si>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</si>
  <si>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</si>
  <si>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</si>
  <si>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</si>
  <si>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</si>
  <si>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</si>
  <si>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</si>
  <si>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</si>
  <si>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</si>
  <si>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</si>
  <si>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</si>
  <si>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</si>
  <si>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</si>
  <si>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</si>
  <si>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</si>
  <si>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</si>
  <si>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</si>
  <si>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</si>
  <si>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</si>
  <si>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</si>
  <si>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</si>
  <si>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</si>
  <si>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</si>
  <si>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</si>
  <si>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P235</t>
  </si>
  <si>
    <t>P236</t>
  </si>
  <si>
    <t>P237</t>
  </si>
  <si>
    <t>P238</t>
  </si>
  <si>
    <t>P239</t>
  </si>
  <si>
    <t>P240</t>
  </si>
  <si>
    <t>P241</t>
  </si>
  <si>
    <t>P242</t>
  </si>
  <si>
    <t>P243</t>
  </si>
  <si>
    <t>P244</t>
  </si>
  <si>
    <t>P245</t>
  </si>
  <si>
    <t>P246</t>
  </si>
  <si>
    <t>P247</t>
  </si>
  <si>
    <t>P248</t>
  </si>
  <si>
    <t>P249</t>
  </si>
  <si>
    <t>P250</t>
  </si>
  <si>
    <t>P251</t>
  </si>
  <si>
    <t>P252</t>
  </si>
  <si>
    <t>P253</t>
  </si>
  <si>
    <t>P254</t>
  </si>
  <si>
    <t>P255</t>
  </si>
  <si>
    <t>P256</t>
  </si>
  <si>
    <t>P257</t>
  </si>
  <si>
    <t>P258</t>
  </si>
  <si>
    <t>P259</t>
  </si>
  <si>
    <t>P260</t>
  </si>
  <si>
    <t>P261</t>
  </si>
  <si>
    <t>P262</t>
  </si>
  <si>
    <t>P263</t>
  </si>
  <si>
    <t>P264</t>
  </si>
  <si>
    <t>P265</t>
  </si>
  <si>
    <t>P266</t>
  </si>
  <si>
    <t>P267</t>
  </si>
  <si>
    <t>P268</t>
  </si>
  <si>
    <t>P269</t>
  </si>
  <si>
    <t>P270</t>
  </si>
  <si>
    <t>P271</t>
  </si>
  <si>
    <t>P272</t>
  </si>
  <si>
    <t>P273</t>
  </si>
  <si>
    <t>P274</t>
  </si>
  <si>
    <t>P275</t>
  </si>
  <si>
    <t>P276</t>
  </si>
  <si>
    <t>P277</t>
  </si>
  <si>
    <t>P278</t>
  </si>
  <si>
    <t>P279</t>
  </si>
  <si>
    <t>P280</t>
  </si>
  <si>
    <t>P281</t>
  </si>
  <si>
    <t>P282</t>
  </si>
  <si>
    <t>P283</t>
  </si>
  <si>
    <t>P284</t>
  </si>
  <si>
    <t>P285</t>
  </si>
  <si>
    <t>P286</t>
  </si>
  <si>
    <t>P287</t>
  </si>
  <si>
    <t>P288</t>
  </si>
  <si>
    <t>P289</t>
  </si>
  <si>
    <t>P290</t>
  </si>
  <si>
    <t>P291</t>
  </si>
  <si>
    <t>P292</t>
  </si>
  <si>
    <t>P293</t>
  </si>
  <si>
    <t>P294</t>
  </si>
  <si>
    <t>P295</t>
  </si>
  <si>
    <t>P296</t>
  </si>
  <si>
    <t>P297</t>
  </si>
  <si>
    <t>P298</t>
  </si>
  <si>
    <t>P299</t>
  </si>
  <si>
    <t>P300</t>
  </si>
  <si>
    <t>P301</t>
  </si>
  <si>
    <t>P302</t>
  </si>
  <si>
    <t>P303</t>
  </si>
  <si>
    <t>P304</t>
  </si>
  <si>
    <t>P305</t>
  </si>
  <si>
    <t>P306</t>
  </si>
  <si>
    <t>P307</t>
  </si>
  <si>
    <t>P308</t>
  </si>
  <si>
    <t>P309</t>
  </si>
  <si>
    <t>P310</t>
  </si>
  <si>
    <t>P311</t>
  </si>
  <si>
    <t>P312</t>
  </si>
  <si>
    <t>P313</t>
  </si>
  <si>
    <t>P314</t>
  </si>
  <si>
    <t>P315</t>
  </si>
  <si>
    <t>P316</t>
  </si>
  <si>
    <t>P317</t>
  </si>
  <si>
    <t>P318</t>
  </si>
  <si>
    <t>P319</t>
  </si>
  <si>
    <t>P320</t>
  </si>
  <si>
    <t>P321</t>
  </si>
  <si>
    <t>P322</t>
  </si>
  <si>
    <t>P323</t>
  </si>
  <si>
    <t>P324</t>
  </si>
  <si>
    <t>P325</t>
  </si>
  <si>
    <t>P326</t>
  </si>
  <si>
    <t>P327</t>
  </si>
  <si>
    <t>P328</t>
  </si>
  <si>
    <t>P329</t>
  </si>
  <si>
    <t>P330</t>
  </si>
  <si>
    <t>P331</t>
  </si>
  <si>
    <t>P332</t>
  </si>
  <si>
    <t>P333</t>
  </si>
  <si>
    <t>P334</t>
  </si>
  <si>
    <t>P335</t>
  </si>
  <si>
    <t>P336</t>
  </si>
  <si>
    <t>P337</t>
  </si>
  <si>
    <t>P338</t>
  </si>
  <si>
    <t>P339</t>
  </si>
  <si>
    <t>P340</t>
  </si>
  <si>
    <t>P341</t>
  </si>
  <si>
    <t>P342</t>
  </si>
  <si>
    <t>P343</t>
  </si>
  <si>
    <t>P344</t>
  </si>
  <si>
    <t>P345</t>
  </si>
  <si>
    <t>P346</t>
  </si>
  <si>
    <t>P347</t>
  </si>
  <si>
    <t>P348</t>
  </si>
  <si>
    <t>P349</t>
  </si>
  <si>
    <t>P350</t>
  </si>
  <si>
    <t>C351</t>
  </si>
  <si>
    <t>C352</t>
  </si>
  <si>
    <t>C353</t>
  </si>
  <si>
    <t>C354</t>
  </si>
  <si>
    <t>C355</t>
  </si>
  <si>
    <t>C356</t>
  </si>
  <si>
    <t>C357</t>
  </si>
  <si>
    <t>C358</t>
  </si>
  <si>
    <t>C359</t>
  </si>
  <si>
    <t>C360</t>
  </si>
  <si>
    <t>C361</t>
  </si>
  <si>
    <t>C362</t>
  </si>
  <si>
    <t>C363</t>
  </si>
  <si>
    <t>C364</t>
  </si>
  <si>
    <t>C365</t>
  </si>
  <si>
    <t>C366</t>
  </si>
  <si>
    <t>C367</t>
  </si>
  <si>
    <t>C368</t>
  </si>
  <si>
    <t>C369</t>
  </si>
  <si>
    <t>C370</t>
  </si>
  <si>
    <t>C371</t>
  </si>
  <si>
    <t>C372</t>
  </si>
  <si>
    <t>C373</t>
  </si>
  <si>
    <t>C374</t>
  </si>
  <si>
    <t>C375</t>
  </si>
  <si>
    <t>C376</t>
  </si>
  <si>
    <t>C377</t>
  </si>
  <si>
    <t>C378</t>
  </si>
  <si>
    <t>C379</t>
  </si>
  <si>
    <t>C380</t>
  </si>
  <si>
    <t>C381</t>
  </si>
  <si>
    <t>C382</t>
  </si>
  <si>
    <t>C383</t>
  </si>
  <si>
    <t>C384</t>
  </si>
  <si>
    <t>C385</t>
  </si>
  <si>
    <t>C386</t>
  </si>
  <si>
    <t>C387</t>
  </si>
  <si>
    <t>C388</t>
  </si>
  <si>
    <t>C389</t>
  </si>
  <si>
    <t>C390</t>
  </si>
  <si>
    <t>C391</t>
  </si>
  <si>
    <t>C392</t>
  </si>
  <si>
    <t>C393</t>
  </si>
  <si>
    <t>C394</t>
  </si>
  <si>
    <t>C395</t>
  </si>
  <si>
    <t>C396</t>
  </si>
  <si>
    <t>C397</t>
  </si>
  <si>
    <t>C398</t>
  </si>
  <si>
    <t>C399</t>
  </si>
  <si>
    <t>C400</t>
  </si>
  <si>
    <t>C401</t>
  </si>
  <si>
    <t>C402</t>
  </si>
  <si>
    <t>C403</t>
  </si>
  <si>
    <t>C404</t>
  </si>
  <si>
    <t>C405</t>
  </si>
  <si>
    <t>C406</t>
  </si>
  <si>
    <t>C407</t>
  </si>
  <si>
    <t>C408</t>
  </si>
  <si>
    <t>C409</t>
  </si>
  <si>
    <t>C410</t>
  </si>
  <si>
    <t>C411</t>
  </si>
  <si>
    <t>C412</t>
  </si>
  <si>
    <t>C413</t>
  </si>
  <si>
    <t>C414</t>
  </si>
  <si>
    <t>C415</t>
  </si>
  <si>
    <t>C416</t>
  </si>
  <si>
    <t>C417</t>
  </si>
  <si>
    <t>C418</t>
  </si>
  <si>
    <t>C419</t>
  </si>
  <si>
    <t>C420</t>
  </si>
  <si>
    <t>C421</t>
  </si>
  <si>
    <t>C422</t>
  </si>
  <si>
    <t>C423</t>
  </si>
  <si>
    <t>C424</t>
  </si>
  <si>
    <t>C425</t>
  </si>
  <si>
    <t>C426</t>
  </si>
  <si>
    <t>C427</t>
  </si>
  <si>
    <t>C428</t>
  </si>
  <si>
    <t>C429</t>
  </si>
  <si>
    <t>C430</t>
  </si>
  <si>
    <t>C431</t>
  </si>
  <si>
    <t>C432</t>
  </si>
  <si>
    <t>C433</t>
  </si>
  <si>
    <t>C434</t>
  </si>
  <si>
    <t>C435</t>
  </si>
  <si>
    <t>C436</t>
  </si>
  <si>
    <t>C437</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</si>
  <si>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</si>
  <si>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</si>
  <si>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</si>
  <si>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</si>
  <si>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</si>
  <si>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</si>
  <si>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</si>
  <si>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</si>
  <si>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</si>
  <si>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</si>
  <si>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</si>
  <si>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</si>
  <si>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</si>
  <si>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</si>
  <si>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</si>
  <si>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</si>
  <si>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</si>
  <si>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</si>
  <si>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</si>
  <si>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</si>
  <si>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</si>
  <si>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</si>
  <si>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</si>
  <si>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</si>
  <si>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</si>
  <si>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</si>
  <si>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</si>
  <si>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</si>
  <si>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</si>
  <si>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</si>
  <si>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</si>
  <si>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</si>
  <si>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</si>
  <si>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</si>
  <si>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</si>
  <si>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</si>
  <si>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C474</t>
  </si>
  <si>
    <t>C475</t>
  </si>
  <si>
    <t>C476</t>
  </si>
  <si>
    <t>C477</t>
  </si>
  <si>
    <t>C478</t>
  </si>
  <si>
    <t>C479</t>
  </si>
  <si>
    <t>C480</t>
  </si>
  <si>
    <t>C481</t>
  </si>
  <si>
    <t>C482</t>
  </si>
  <si>
    <t>C483</t>
  </si>
  <si>
    <t>C484</t>
  </si>
  <si>
    <t>C485</t>
  </si>
  <si>
    <t>C486</t>
  </si>
  <si>
    <t>C487</t>
  </si>
  <si>
    <t>C488</t>
  </si>
  <si>
    <t>C489</t>
  </si>
  <si>
    <t>C490</t>
  </si>
  <si>
    <t>C491</t>
  </si>
  <si>
    <t>C492</t>
  </si>
  <si>
    <t>C493</t>
  </si>
  <si>
    <t>C494</t>
  </si>
  <si>
    <t>C495</t>
  </si>
  <si>
    <t>C496</t>
  </si>
  <si>
    <t>C497</t>
  </si>
  <si>
    <t>C498</t>
  </si>
  <si>
    <t>C499</t>
  </si>
  <si>
    <t>C500</t>
  </si>
  <si>
    <t>T1</t>
  </si>
  <si>
    <t>T2</t>
  </si>
  <si>
    <t>T3</t>
  </si>
  <si>
    <t>T4</t>
  </si>
  <si>
    <t>Nouveau ou Existant ?</t>
  </si>
  <si>
    <t>T5</t>
  </si>
  <si>
    <t>T6</t>
  </si>
  <si>
    <t>T7</t>
  </si>
  <si>
    <t>T8</t>
  </si>
  <si>
    <t>T9</t>
  </si>
  <si>
    <t>T10</t>
  </si>
  <si>
    <t>T11</t>
  </si>
  <si>
    <t>T12</t>
  </si>
  <si>
    <t>T13</t>
  </si>
  <si>
    <t>T14</t>
  </si>
  <si>
    <t>T15</t>
  </si>
  <si>
    <t>T16</t>
  </si>
  <si>
    <t>T17</t>
  </si>
  <si>
    <t>T18</t>
  </si>
  <si>
    <t>T19</t>
  </si>
  <si>
    <t>T20</t>
  </si>
  <si>
    <t>T21</t>
  </si>
  <si>
    <t>T22</t>
  </si>
  <si>
    <t>T23</t>
  </si>
  <si>
    <t>T24</t>
  </si>
  <si>
    <t>T25</t>
  </si>
  <si>
    <t>T26</t>
  </si>
  <si>
    <t>T27</t>
  </si>
  <si>
    <t>T28</t>
  </si>
  <si>
    <t>T29</t>
  </si>
  <si>
    <t>T30</t>
  </si>
  <si>
    <t>T31</t>
  </si>
  <si>
    <t>T32</t>
  </si>
  <si>
    <t>T33</t>
  </si>
  <si>
    <t>T34</t>
  </si>
  <si>
    <t>T35</t>
  </si>
  <si>
    <t>T36</t>
  </si>
  <si>
    <t>T37</t>
  </si>
  <si>
    <t>T38</t>
  </si>
  <si>
    <t>T39</t>
  </si>
  <si>
    <t>T40</t>
  </si>
  <si>
    <t>T41</t>
  </si>
  <si>
    <t>T42</t>
  </si>
  <si>
    <t>T43</t>
  </si>
  <si>
    <t>T44</t>
  </si>
  <si>
    <t>T45</t>
  </si>
  <si>
    <t>T46</t>
  </si>
  <si>
    <t>T47</t>
  </si>
  <si>
    <t>T48</t>
  </si>
  <si>
    <t>T49</t>
  </si>
  <si>
    <t>T50</t>
  </si>
  <si>
    <t>T51</t>
  </si>
  <si>
    <t>T52</t>
  </si>
  <si>
    <t>T53</t>
  </si>
  <si>
    <t>T54</t>
  </si>
  <si>
    <t>T55</t>
  </si>
  <si>
    <t>T56</t>
  </si>
  <si>
    <t>T57</t>
  </si>
  <si>
    <t>T58</t>
  </si>
  <si>
    <t>T59</t>
  </si>
  <si>
    <t>T60</t>
  </si>
  <si>
    <t>T61</t>
  </si>
  <si>
    <t>T62</t>
  </si>
  <si>
    <t>T63</t>
  </si>
  <si>
    <t>T64</t>
  </si>
  <si>
    <t>T65</t>
  </si>
  <si>
    <t>T66</t>
  </si>
  <si>
    <t>T67</t>
  </si>
  <si>
    <t>T68</t>
  </si>
  <si>
    <t>T69</t>
  </si>
  <si>
    <t>T70</t>
  </si>
  <si>
    <t>T71</t>
  </si>
  <si>
    <t>T72</t>
  </si>
  <si>
    <t>T73</t>
  </si>
  <si>
    <t>T74</t>
  </si>
  <si>
    <t>T75</t>
  </si>
  <si>
    <t>T76</t>
  </si>
  <si>
    <t>T77</t>
  </si>
  <si>
    <t>T78</t>
  </si>
  <si>
    <t>T79</t>
  </si>
  <si>
    <t>T80</t>
  </si>
  <si>
    <t>T81</t>
  </si>
  <si>
    <t>T82</t>
  </si>
  <si>
    <t>T83</t>
  </si>
  <si>
    <t>T84</t>
  </si>
  <si>
    <t>T85</t>
  </si>
  <si>
    <t>T86</t>
  </si>
  <si>
    <t>T87</t>
  </si>
  <si>
    <t>T88</t>
  </si>
  <si>
    <t>T89</t>
  </si>
  <si>
    <t>T90</t>
  </si>
  <si>
    <t>T91</t>
  </si>
  <si>
    <t>T92</t>
  </si>
  <si>
    <t>T93</t>
  </si>
  <si>
    <t>T94</t>
  </si>
  <si>
    <t>T95</t>
  </si>
  <si>
    <t>T96</t>
  </si>
  <si>
    <t>T97</t>
  </si>
  <si>
    <t>T98</t>
  </si>
  <si>
    <t>T99</t>
  </si>
  <si>
    <t>T100</t>
  </si>
  <si>
    <t>T101</t>
  </si>
  <si>
    <t>T102</t>
  </si>
  <si>
    <t>T103</t>
  </si>
  <si>
    <t>T104</t>
  </si>
  <si>
    <t>T105</t>
  </si>
  <si>
    <t>T106</t>
  </si>
  <si>
    <t>T107</t>
  </si>
  <si>
    <t>T108</t>
  </si>
  <si>
    <t>T109</t>
  </si>
  <si>
    <t>T110</t>
  </si>
  <si>
    <t>T111</t>
  </si>
  <si>
    <t>T112</t>
  </si>
  <si>
    <t>T113</t>
  </si>
  <si>
    <t>T114</t>
  </si>
  <si>
    <t>T115</t>
  </si>
  <si>
    <t>T116</t>
  </si>
  <si>
    <t>T117</t>
  </si>
  <si>
    <t>T118</t>
  </si>
  <si>
    <t>T119</t>
  </si>
  <si>
    <t>T120</t>
  </si>
  <si>
    <t>T121</t>
  </si>
  <si>
    <t>T122</t>
  </si>
  <si>
    <t>T123</t>
  </si>
  <si>
    <t>T124</t>
  </si>
  <si>
    <t>T125</t>
  </si>
  <si>
    <t>T126</t>
  </si>
  <si>
    <t>T127</t>
  </si>
  <si>
    <t>T128</t>
  </si>
  <si>
    <t>T129</t>
  </si>
  <si>
    <t>T130</t>
  </si>
  <si>
    <t>T131</t>
  </si>
  <si>
    <t>T132</t>
  </si>
  <si>
    <t>T133</t>
  </si>
  <si>
    <t>T134</t>
  </si>
  <si>
    <t>T135</t>
  </si>
  <si>
    <t>T136</t>
  </si>
  <si>
    <t>T137</t>
  </si>
  <si>
    <t>T138</t>
  </si>
  <si>
    <t>T139</t>
  </si>
  <si>
    <t>T140</t>
  </si>
  <si>
    <t>T141</t>
  </si>
  <si>
    <t>T142</t>
  </si>
  <si>
    <t>T143</t>
  </si>
  <si>
    <t>T144</t>
  </si>
  <si>
    <t>T145</t>
  </si>
  <si>
    <t>T146</t>
  </si>
  <si>
    <t>T147</t>
  </si>
  <si>
    <t>T148</t>
  </si>
  <si>
    <t>T149</t>
  </si>
  <si>
    <t>T150</t>
  </si>
  <si>
    <t>T151</t>
  </si>
  <si>
    <t>T152</t>
  </si>
  <si>
    <t>T153</t>
  </si>
  <si>
    <t>T154</t>
  </si>
  <si>
    <t>T155</t>
  </si>
  <si>
    <t>T156</t>
  </si>
  <si>
    <t>T157</t>
  </si>
  <si>
    <t>T158</t>
  </si>
  <si>
    <t>T159</t>
  </si>
  <si>
    <t>T160</t>
  </si>
  <si>
    <t>T161</t>
  </si>
  <si>
    <t>T162</t>
  </si>
  <si>
    <t>T163</t>
  </si>
  <si>
    <t>T164</t>
  </si>
  <si>
    <t>T165</t>
  </si>
  <si>
    <t>T166</t>
  </si>
  <si>
    <t>T167</t>
  </si>
  <si>
    <t>T168</t>
  </si>
  <si>
    <t>T169</t>
  </si>
  <si>
    <t>T170</t>
  </si>
  <si>
    <t>T171</t>
  </si>
  <si>
    <t>T172</t>
  </si>
  <si>
    <t>T173</t>
  </si>
  <si>
    <t>T174</t>
  </si>
  <si>
    <t>T175</t>
  </si>
  <si>
    <t>T176</t>
  </si>
  <si>
    <t>T177</t>
  </si>
  <si>
    <t>T178</t>
  </si>
  <si>
    <t>T179</t>
  </si>
  <si>
    <t>T180</t>
  </si>
  <si>
    <t>T181</t>
  </si>
  <si>
    <t>T182</t>
  </si>
  <si>
    <t>T183</t>
  </si>
  <si>
    <t>T184</t>
  </si>
  <si>
    <t>T185</t>
  </si>
  <si>
    <t>T186</t>
  </si>
  <si>
    <t>T187</t>
  </si>
  <si>
    <t>T188</t>
  </si>
  <si>
    <t>T189</t>
  </si>
  <si>
    <t>T190</t>
  </si>
  <si>
    <t>T191</t>
  </si>
  <si>
    <t>T192</t>
  </si>
  <si>
    <t>T193</t>
  </si>
  <si>
    <t>T194</t>
  </si>
  <si>
    <t>T195</t>
  </si>
  <si>
    <t>T196</t>
  </si>
  <si>
    <t>T197</t>
  </si>
  <si>
    <t>T198</t>
  </si>
  <si>
    <t>T199</t>
  </si>
  <si>
    <t>T200</t>
  </si>
  <si>
    <t>T201</t>
  </si>
  <si>
    <t>T202</t>
  </si>
  <si>
    <t>T203</t>
  </si>
  <si>
    <t>T204</t>
  </si>
  <si>
    <t>T205</t>
  </si>
  <si>
    <t>T206</t>
  </si>
  <si>
    <t>T207</t>
  </si>
  <si>
    <t>T208</t>
  </si>
  <si>
    <t>T209</t>
  </si>
  <si>
    <t>T210</t>
  </si>
  <si>
    <t>T211</t>
  </si>
  <si>
    <t>T212</t>
  </si>
  <si>
    <t>T213</t>
  </si>
  <si>
    <t>T214</t>
  </si>
  <si>
    <t>T215</t>
  </si>
  <si>
    <t>T216</t>
  </si>
  <si>
    <t>T217</t>
  </si>
  <si>
    <t>T218</t>
  </si>
  <si>
    <t>T219</t>
  </si>
  <si>
    <t>T220</t>
  </si>
  <si>
    <t>T221</t>
  </si>
  <si>
    <t>T222</t>
  </si>
  <si>
    <t>T223</t>
  </si>
  <si>
    <t>T224</t>
  </si>
  <si>
    <t>T225</t>
  </si>
  <si>
    <t>T226</t>
  </si>
  <si>
    <t>T227</t>
  </si>
  <si>
    <t>T228</t>
  </si>
  <si>
    <t>T229</t>
  </si>
  <si>
    <t>T230</t>
  </si>
  <si>
    <t>T231</t>
  </si>
  <si>
    <t>T232</t>
  </si>
  <si>
    <t>T233</t>
  </si>
  <si>
    <t>T234</t>
  </si>
  <si>
    <t>T235</t>
  </si>
  <si>
    <t>T236</t>
  </si>
  <si>
    <t>T237</t>
  </si>
  <si>
    <t>T238</t>
  </si>
  <si>
    <t>T239</t>
  </si>
  <si>
    <t>T240</t>
  </si>
  <si>
    <t>T241</t>
  </si>
  <si>
    <t>T242</t>
  </si>
  <si>
    <t>T243</t>
  </si>
  <si>
    <t>T244</t>
  </si>
  <si>
    <t>T245</t>
  </si>
  <si>
    <t>T246</t>
  </si>
  <si>
    <t>T247</t>
  </si>
  <si>
    <t>T248</t>
  </si>
  <si>
    <t>T249</t>
  </si>
  <si>
    <t>T250</t>
  </si>
  <si>
    <t>T251</t>
  </si>
  <si>
    <t>T252</t>
  </si>
  <si>
    <t>T253</t>
  </si>
  <si>
    <t>T254</t>
  </si>
  <si>
    <t>T255</t>
  </si>
  <si>
    <t>T256</t>
  </si>
  <si>
    <t>T257</t>
  </si>
  <si>
    <t>T258</t>
  </si>
  <si>
    <t>T259</t>
  </si>
  <si>
    <t>T260</t>
  </si>
  <si>
    <t>T261</t>
  </si>
  <si>
    <t>T262</t>
  </si>
  <si>
    <t>T263</t>
  </si>
  <si>
    <t>T264</t>
  </si>
  <si>
    <t>T265</t>
  </si>
  <si>
    <t>T266</t>
  </si>
  <si>
    <t>T267</t>
  </si>
  <si>
    <t>T268</t>
  </si>
  <si>
    <t>T269</t>
  </si>
  <si>
    <t>T270</t>
  </si>
  <si>
    <t>T271</t>
  </si>
  <si>
    <t>T272</t>
  </si>
  <si>
    <t>T273</t>
  </si>
  <si>
    <t>T274</t>
  </si>
  <si>
    <t>T275</t>
  </si>
  <si>
    <t>T276</t>
  </si>
  <si>
    <t>T277</t>
  </si>
  <si>
    <t>T278</t>
  </si>
  <si>
    <t>T279</t>
  </si>
  <si>
    <t>T280</t>
  </si>
  <si>
    <t>T281</t>
  </si>
  <si>
    <t>T282</t>
  </si>
  <si>
    <t>T283</t>
  </si>
  <si>
    <t>T284</t>
  </si>
  <si>
    <t>T285</t>
  </si>
  <si>
    <t>T286</t>
  </si>
  <si>
    <t>T287</t>
  </si>
  <si>
    <t>T288</t>
  </si>
  <si>
    <t>T289</t>
  </si>
  <si>
    <t>T290</t>
  </si>
  <si>
    <t>T291</t>
  </si>
  <si>
    <t>T292</t>
  </si>
  <si>
    <t>T293</t>
  </si>
  <si>
    <t>T294</t>
  </si>
  <si>
    <t>T295</t>
  </si>
  <si>
    <t>T296</t>
  </si>
  <si>
    <t>T297</t>
  </si>
  <si>
    <t>T298</t>
  </si>
  <si>
    <t>T299</t>
  </si>
  <si>
    <t>T300</t>
  </si>
  <si>
    <t>T301</t>
  </si>
  <si>
    <t>T302</t>
  </si>
  <si>
    <t>T303</t>
  </si>
  <si>
    <t>T304</t>
  </si>
  <si>
    <t>T305</t>
  </si>
  <si>
    <t>T306</t>
  </si>
  <si>
    <t>T307</t>
  </si>
  <si>
    <t>T308</t>
  </si>
  <si>
    <t>T309</t>
  </si>
  <si>
    <t>T310</t>
  </si>
  <si>
    <t>T311</t>
  </si>
  <si>
    <t>T312</t>
  </si>
  <si>
    <t>T313</t>
  </si>
  <si>
    <t>T314</t>
  </si>
  <si>
    <t>T315</t>
  </si>
  <si>
    <t>T316</t>
  </si>
  <si>
    <t>T317</t>
  </si>
  <si>
    <t>T318</t>
  </si>
  <si>
    <t>T319</t>
  </si>
  <si>
    <t>T320</t>
  </si>
  <si>
    <t>T321</t>
  </si>
  <si>
    <t>T322</t>
  </si>
  <si>
    <t>T323</t>
  </si>
  <si>
    <t>T324</t>
  </si>
  <si>
    <t>T325</t>
  </si>
  <si>
    <t>T326</t>
  </si>
  <si>
    <t>T327</t>
  </si>
  <si>
    <t>T328</t>
  </si>
  <si>
    <t>T329</t>
  </si>
  <si>
    <t>T330</t>
  </si>
  <si>
    <t>T331</t>
  </si>
  <si>
    <t>T332</t>
  </si>
  <si>
    <t>T333</t>
  </si>
  <si>
    <t>T334</t>
  </si>
  <si>
    <t>T335</t>
  </si>
  <si>
    <t>T336</t>
  </si>
  <si>
    <t>T337</t>
  </si>
  <si>
    <t>T338</t>
  </si>
  <si>
    <t>T339</t>
  </si>
  <si>
    <t>T340</t>
  </si>
  <si>
    <t>T341</t>
  </si>
  <si>
    <t>T342</t>
  </si>
  <si>
    <t>T343</t>
  </si>
  <si>
    <t>T344</t>
  </si>
  <si>
    <t>T345</t>
  </si>
  <si>
    <t>T346</t>
  </si>
  <si>
    <t>T347</t>
  </si>
  <si>
    <t>T348</t>
  </si>
  <si>
    <t>T349</t>
  </si>
  <si>
    <t>T350</t>
  </si>
  <si>
    <t>T351</t>
  </si>
  <si>
    <t>T352</t>
  </si>
  <si>
    <t>T353</t>
  </si>
  <si>
    <t>T354</t>
  </si>
  <si>
    <t>T355</t>
  </si>
  <si>
    <t>T356</t>
  </si>
  <si>
    <t>T357</t>
  </si>
  <si>
    <t>T358</t>
  </si>
  <si>
    <t>T359</t>
  </si>
  <si>
    <t>T360</t>
  </si>
  <si>
    <t>T361</t>
  </si>
  <si>
    <t>T362</t>
  </si>
  <si>
    <t>T363</t>
  </si>
  <si>
    <t>T364</t>
  </si>
  <si>
    <t>T365</t>
  </si>
  <si>
    <t>T366</t>
  </si>
  <si>
    <t>T367</t>
  </si>
  <si>
    <t>T368</t>
  </si>
  <si>
    <t>T369</t>
  </si>
  <si>
    <t>T370</t>
  </si>
  <si>
    <t>T371</t>
  </si>
  <si>
    <t>T372</t>
  </si>
  <si>
    <t>T373</t>
  </si>
  <si>
    <t>T374</t>
  </si>
  <si>
    <t>T375</t>
  </si>
  <si>
    <t>T376</t>
  </si>
  <si>
    <t>T377</t>
  </si>
  <si>
    <t>T378</t>
  </si>
  <si>
    <t>T379</t>
  </si>
  <si>
    <t>T380</t>
  </si>
  <si>
    <t>T381</t>
  </si>
  <si>
    <t>T382</t>
  </si>
  <si>
    <t>T383</t>
  </si>
  <si>
    <t>T384</t>
  </si>
  <si>
    <t>T385</t>
  </si>
  <si>
    <t>T386</t>
  </si>
  <si>
    <t>T387</t>
  </si>
  <si>
    <t>T388</t>
  </si>
  <si>
    <t>T389</t>
  </si>
  <si>
    <t>T390</t>
  </si>
  <si>
    <t>T391</t>
  </si>
  <si>
    <t>T392</t>
  </si>
  <si>
    <t>T393</t>
  </si>
  <si>
    <t>T394</t>
  </si>
  <si>
    <t>T395</t>
  </si>
  <si>
    <t>T396</t>
  </si>
  <si>
    <t>T397</t>
  </si>
  <si>
    <t>T398</t>
  </si>
  <si>
    <t>T399</t>
  </si>
  <si>
    <t>T400</t>
  </si>
  <si>
    <t>T401</t>
  </si>
  <si>
    <t>T402</t>
  </si>
  <si>
    <t>T403</t>
  </si>
  <si>
    <t>T404</t>
  </si>
  <si>
    <t>T405</t>
  </si>
  <si>
    <t>T406</t>
  </si>
  <si>
    <t>T407</t>
  </si>
  <si>
    <t>T408</t>
  </si>
  <si>
    <t>T409</t>
  </si>
  <si>
    <t>T410</t>
  </si>
  <si>
    <t>T411</t>
  </si>
  <si>
    <t>T412</t>
  </si>
  <si>
    <t>T413</t>
  </si>
  <si>
    <t>T414</t>
  </si>
  <si>
    <t>T415</t>
  </si>
  <si>
    <t>T416</t>
  </si>
  <si>
    <t>T417</t>
  </si>
  <si>
    <t>T418</t>
  </si>
  <si>
    <t>T419</t>
  </si>
  <si>
    <t>T420</t>
  </si>
  <si>
    <t>T421</t>
  </si>
  <si>
    <t>T422</t>
  </si>
  <si>
    <t>T423</t>
  </si>
  <si>
    <t>T424</t>
  </si>
  <si>
    <t>T425</t>
  </si>
  <si>
    <t>T426</t>
  </si>
  <si>
    <t>T427</t>
  </si>
  <si>
    <t>T428</t>
  </si>
  <si>
    <t>T429</t>
  </si>
  <si>
    <t>T430</t>
  </si>
  <si>
    <t>T431</t>
  </si>
  <si>
    <t>T432</t>
  </si>
  <si>
    <t>T433</t>
  </si>
  <si>
    <t>T434</t>
  </si>
  <si>
    <t>T435</t>
  </si>
  <si>
    <t>T436</t>
  </si>
  <si>
    <t>T437</t>
  </si>
  <si>
    <t>T438</t>
  </si>
  <si>
    <t>T439</t>
  </si>
  <si>
    <t>T440</t>
  </si>
  <si>
    <t>T441</t>
  </si>
  <si>
    <t>T442</t>
  </si>
  <si>
    <t>T443</t>
  </si>
  <si>
    <t>T444</t>
  </si>
  <si>
    <t>T445</t>
  </si>
  <si>
    <t>T446</t>
  </si>
  <si>
    <t>T447</t>
  </si>
  <si>
    <t>T448</t>
  </si>
  <si>
    <t>T449</t>
  </si>
  <si>
    <t>T450</t>
  </si>
  <si>
    <t>T451</t>
  </si>
  <si>
    <t>T452</t>
  </si>
  <si>
    <t>T453</t>
  </si>
  <si>
    <t>T454</t>
  </si>
  <si>
    <t>T455</t>
  </si>
  <si>
    <t>T456</t>
  </si>
  <si>
    <t>T457</t>
  </si>
  <si>
    <t>T458</t>
  </si>
  <si>
    <t>T459</t>
  </si>
  <si>
    <t>T460</t>
  </si>
  <si>
    <t>T461</t>
  </si>
  <si>
    <t>T462</t>
  </si>
  <si>
    <t>T463</t>
  </si>
  <si>
    <t>T464</t>
  </si>
  <si>
    <t>T465</t>
  </si>
  <si>
    <t>T466</t>
  </si>
  <si>
    <t>T467</t>
  </si>
  <si>
    <t>T468</t>
  </si>
  <si>
    <t>T469</t>
  </si>
  <si>
    <t>T470</t>
  </si>
  <si>
    <t>T471</t>
  </si>
  <si>
    <t>T472</t>
  </si>
  <si>
    <t>T473</t>
  </si>
  <si>
    <t>T474</t>
  </si>
  <si>
    <t>T475</t>
  </si>
  <si>
    <t>T476</t>
  </si>
  <si>
    <t>T477</t>
  </si>
  <si>
    <t>T478</t>
  </si>
  <si>
    <t>T479</t>
  </si>
  <si>
    <t>T480</t>
  </si>
  <si>
    <t>T481</t>
  </si>
  <si>
    <t>T482</t>
  </si>
  <si>
    <t>T483</t>
  </si>
  <si>
    <t>T484</t>
  </si>
  <si>
    <t>T485</t>
  </si>
  <si>
    <t>T486</t>
  </si>
  <si>
    <t>T487</t>
  </si>
  <si>
    <t>T488</t>
  </si>
  <si>
    <t>T489</t>
  </si>
  <si>
    <t>T490</t>
  </si>
  <si>
    <t>T491</t>
  </si>
  <si>
    <t>T492</t>
  </si>
  <si>
    <t>T493</t>
  </si>
  <si>
    <t>T494</t>
  </si>
  <si>
    <t>T495</t>
  </si>
  <si>
    <t>T496</t>
  </si>
  <si>
    <t>T497</t>
  </si>
  <si>
    <t>T498</t>
  </si>
  <si>
    <t>T499</t>
  </si>
  <si>
    <t>T500</t>
  </si>
  <si>
    <t>Identification du projet</t>
  </si>
  <si>
    <t xml:space="preserve">Titre du projet </t>
  </si>
  <si>
    <t>Acronyme du projet</t>
  </si>
  <si>
    <t>Montant de l'aide demandée (HTVA)</t>
  </si>
  <si>
    <t>Montant de l'aide demandée (TTC)</t>
  </si>
  <si>
    <t>Hypothèses du projet</t>
  </si>
  <si>
    <t>Monotone de la demande</t>
  </si>
  <si>
    <t>Spécifique</t>
  </si>
  <si>
    <t>Localisation du projet (code postal)</t>
  </si>
  <si>
    <t>€</t>
  </si>
  <si>
    <t>%</t>
  </si>
  <si>
    <t>MWh</t>
  </si>
  <si>
    <t>Indicateurs critères de sélection</t>
  </si>
  <si>
    <t>Seuil Minimum</t>
  </si>
  <si>
    <t>Puissance nominale des stations d'échanges</t>
  </si>
  <si>
    <t>Total</t>
  </si>
  <si>
    <t>Industrie</t>
  </si>
  <si>
    <t>Axe 3 : part d'énergie fatale, géothermique, solaire thermique</t>
  </si>
  <si>
    <t>MWh/an/ml</t>
  </si>
  <si>
    <t>Nombre de consommateur existant</t>
  </si>
  <si>
    <t>Taille et performance du projet</t>
  </si>
  <si>
    <t>Nombre de nouveau consommateur</t>
  </si>
  <si>
    <t>m</t>
  </si>
  <si>
    <t>Densité thermique moyenne</t>
  </si>
  <si>
    <t>Longeur simple du réseau (longueur tranchée)</t>
  </si>
  <si>
    <t>/</t>
  </si>
  <si>
    <t>vente d'énergie thermique</t>
  </si>
  <si>
    <t>Appel à projet RET 2023
SPW TLPE-DPED</t>
  </si>
  <si>
    <t>Adhésion au projet</t>
  </si>
  <si>
    <t>Adhésion des nouveaux consommateurs</t>
  </si>
  <si>
    <t>MWh/an</t>
  </si>
  <si>
    <t>taux de perte du réseau</t>
  </si>
  <si>
    <t>Energie consommée sur le réseau avec le projet</t>
  </si>
  <si>
    <t>Energie injectée sur le réseau sans le projet</t>
  </si>
  <si>
    <t>unité</t>
  </si>
  <si>
    <t>valeur</t>
  </si>
  <si>
    <t>Dénomination</t>
  </si>
  <si>
    <t>Adhésion des nouveaux producteurs</t>
  </si>
  <si>
    <t>Bilan énergétique par producteur</t>
  </si>
  <si>
    <t>Indicateurs critères d'évaluation</t>
  </si>
  <si>
    <t>Indice de performance</t>
  </si>
  <si>
    <t>€/MWh</t>
  </si>
  <si>
    <t>Nombre de MWh renouvelable ou fatal distribués via réseau d’énergie thermique aux consommateurs   grâce au projet par rapport à la situation sans réalisation du projet</t>
  </si>
  <si>
    <t>1- Performance de l'investissement</t>
  </si>
  <si>
    <t>3 - Mixité des types de consommateurs</t>
  </si>
  <si>
    <t>Représentativité des consommateurs en nombre station d’échange (%)</t>
  </si>
  <si>
    <t>Représentativité des consommateurs en consommation (%)</t>
  </si>
  <si>
    <t>Validé pour le critère</t>
  </si>
  <si>
    <t>BESOIN annuel 
(MWh/an)</t>
  </si>
  <si>
    <t>Nouveau ou existant ?</t>
  </si>
  <si>
    <t>kW</t>
  </si>
  <si>
    <t>Validation</t>
  </si>
  <si>
    <t xml:space="preserve">Le candidat place ici un graphique de l'appel de puissance du réseau jour après jour. Ce graphique peut être dynamique sur base des informations de l'onglet 4 ou une image dans une résolution suffisante. </t>
  </si>
  <si>
    <t>Mix énergétique renouvelable ou fatal</t>
  </si>
  <si>
    <t>Energie injectée sur le réseau grâce au projet</t>
  </si>
  <si>
    <t>Montant d'intervention demandé</t>
  </si>
  <si>
    <t>ex : marge de sécurité consommateur</t>
  </si>
  <si>
    <t>ex : taux de foisonnement</t>
  </si>
  <si>
    <t>ex : durée d'arrêt pour maintenance</t>
  </si>
  <si>
    <t>...</t>
  </si>
  <si>
    <t>2- Qualité et pérénité de l'investissement</t>
  </si>
  <si>
    <t>Type de vecteurs</t>
  </si>
  <si>
    <t>Energie consommée sur le réseau actuellement</t>
  </si>
  <si>
    <t>Energie totale injectée</t>
  </si>
  <si>
    <t>Energie totale consommée</t>
  </si>
  <si>
    <t>Total en nombre</t>
  </si>
  <si>
    <t>Total en énergie</t>
  </si>
  <si>
    <t>Bilan du réseau</t>
  </si>
  <si>
    <t>Perte du réseau</t>
  </si>
  <si>
    <t>Part d'énergie fatale et renouvelable injectée</t>
  </si>
  <si>
    <t>Gazoil</t>
  </si>
  <si>
    <t>Gaz naturel</t>
  </si>
  <si>
    <t>Charbon</t>
  </si>
  <si>
    <t>Butane/Propane</t>
  </si>
  <si>
    <t>Plaquette forestière</t>
  </si>
  <si>
    <t>Pellets</t>
  </si>
  <si>
    <t>Vapeur cogénération</t>
  </si>
  <si>
    <t>Solaire thermique</t>
  </si>
  <si>
    <t>Energie Fatale</t>
  </si>
  <si>
    <t>Autres</t>
  </si>
  <si>
    <t>Biogaz</t>
  </si>
  <si>
    <t>Catégorie de producteur</t>
  </si>
  <si>
    <t>Vecteurs énergétique utilisé</t>
  </si>
  <si>
    <t>Electricité</t>
  </si>
  <si>
    <t>Solaire électrique</t>
  </si>
  <si>
    <t>Longueur de tranchée du réseau mère</t>
  </si>
  <si>
    <t>Longueur de tranchée des connections individuelles</t>
  </si>
  <si>
    <t>Réseau principal ou connection individuelle</t>
  </si>
  <si>
    <t>Autre ID (si nécessaire Vs Plan)</t>
  </si>
  <si>
    <t xml:space="preserve">Autre ID      </t>
  </si>
  <si>
    <t>Renseigner la longeur simple du tronçon ou la longueur de tranchée</t>
  </si>
  <si>
    <t>Note explicative</t>
  </si>
  <si>
    <t>Calcul automatique - a ne pas modifier</t>
  </si>
  <si>
    <t>Contact</t>
  </si>
  <si>
    <t xml:space="preserve">En cas de question ou de difficulté à compléter le fichier, vous pouvez contacter la cellule RET à l'adresse : </t>
  </si>
  <si>
    <t xml:space="preserve">reseau.energie.thermique@spw.wallonie.be </t>
  </si>
  <si>
    <t>Onglet 1 - Généralites</t>
  </si>
  <si>
    <t>Longueur du tronçon (m)</t>
  </si>
  <si>
    <t>Le fichier comporte des sections de calcul automatique qui ne peuvent en aucun cas être modifiés et des sections à compléter par le candidat :</t>
  </si>
  <si>
    <t>Explication 1</t>
  </si>
  <si>
    <t>Explication 2</t>
  </si>
  <si>
    <t xml:space="preserve">Le candidat est libre de compléter le fichier avec les informations qui lui semble pertinente ou nécessaire à la demonstration de ces calculs de dimensionnement. A cette fin, il peut soit ajouter de nouveaux onglets, soit ajouter de nouvelles colonnes dans les onglets 4, 5 et 6. L'ajout de nouvelles colonnes ne peut se faire qu'a la suite des colonne existantes, elle ne peuvent être insérée entre deux colonnes de données existantes. </t>
  </si>
  <si>
    <t>Onglet 6 - RET</t>
  </si>
  <si>
    <t>A compléter obligatoirement par le candidat - texte libre</t>
  </si>
  <si>
    <t>A compléter facultativement par le candidat - texte libre</t>
  </si>
  <si>
    <t>A compléter obligatoirement par le candidat - menu déroulant</t>
  </si>
  <si>
    <t xml:space="preserve">L'acronyme du projet est un "code projet" établis librement par le candidat afin de désigner son projet </t>
  </si>
  <si>
    <t>Le candidat complète ici les hypothèses pertinentes utilisées pour le dimensionnement de son réseau. Il est libre de compléter le tableau ci-dessous en fonction de ces besoins.</t>
  </si>
  <si>
    <t>Adresse ou n° de parcelle cadastrale</t>
  </si>
  <si>
    <t>Adresse ou n° de parcelle cadastralle</t>
  </si>
  <si>
    <t xml:space="preserve">Le candidat place ici la monotone de l'appel de puissance du réseau en y détaillant la part couverte par les différents moyen de production et de stockage. Ce graphique peut être dynamique sur base des informations de l'onglet 4 et 5 ou une image dans une résolution suffisante. </t>
  </si>
  <si>
    <t>Combien de consommateur seront facturé pour leur énergie ?</t>
  </si>
  <si>
    <t>Ratio</t>
  </si>
  <si>
    <t>Onglet 4 - Consommateurs</t>
  </si>
  <si>
    <t xml:space="preserve">Présence d'un échangeur ou non au niveau de la station d'échange thermique </t>
  </si>
  <si>
    <t>Onglet 5 - Producteurs</t>
  </si>
  <si>
    <t>Correspond à la quantité d'énergie injectée sur le réseau annuellement</t>
  </si>
  <si>
    <t>Correspond à la puissance nominale délivrable au niveau de la station d'échange dans les conditions standards de fonctionnement du réseau d'énergie thermique</t>
  </si>
  <si>
    <t>Catégorie de producteur sur base des critères de sélection de l'appel à projet</t>
  </si>
  <si>
    <t>Conditions standards de fonctionnement du réseau</t>
  </si>
  <si>
    <t>°C</t>
  </si>
  <si>
    <t>Fluide caloporteur</t>
  </si>
  <si>
    <t>Régime de température (aller-retour)</t>
  </si>
  <si>
    <t>Graphique temporel de la demande</t>
  </si>
  <si>
    <t>En cas de consommateur mixte, le type est décidé sur base du type de consommation le plus important</t>
  </si>
  <si>
    <t>Correspond à la puissance nominale injectable au niveau de la station d'injection dans les conditions standards de fonctionnement du réseau d'énergie thermique</t>
  </si>
  <si>
    <t xml:space="preserve">Le besoin en énergie correspond à l'énergie qui sera consommée sur le réseau. Elle est construite sur base d'une consommation existante ou projetée en combustible, de laquelle est déduite le rendement production actuel. </t>
  </si>
  <si>
    <t>Score</t>
  </si>
  <si>
    <t>Cette colonne est facultative et permet de faire la correspondance entre l'identification des tronçons dans l'annexe et un autre identification utilisée lors de la réalisation du plan du réseau présenté en annexe A3.2</t>
  </si>
  <si>
    <t>Bilan énergétique par consommateur</t>
  </si>
  <si>
    <t xml:space="preserve">Le projet du candidat est-il conforme à </t>
  </si>
  <si>
    <t>Axe 1 : densification d'un réseau</t>
  </si>
  <si>
    <t>Axe 2 : extension d'un réseau</t>
  </si>
  <si>
    <t>Axe 3 : nouveau réseau</t>
  </si>
  <si>
    <t>Onglet 2 - Indicateurs</t>
  </si>
  <si>
    <t xml:space="preserve">Cet onglet se remplis automatiquement. Aucune modification ne doit y être apportée. </t>
  </si>
  <si>
    <t>Onglet 3 - Bilan énergétique</t>
  </si>
  <si>
    <t>INJECTION annuelle 
(MWh/an)</t>
  </si>
  <si>
    <t>Vecteur énergétique utilisé (producteur)</t>
  </si>
  <si>
    <t>Vecteur énergétique substitué (consommateurs)</t>
  </si>
  <si>
    <t>Electricité PAC</t>
  </si>
  <si>
    <t>Vecteur énergétique substitué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</si>
</sst>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quot;/10&quot;"/>
  </numFmts>
  <fonts count="18" x14ac:knownFonts="1">
    <font>
      <sz val="11"/>
      <color theme="1"/>
      <name val="Rockwell"/>
      <family val="2"/>
      <scheme val="minor"/>
    </font>
    <font>
      <u/>
      <sz val="11"/>
      <color theme="10"/>
      <name val="Rockwell"/>
      <family val="2"/>
      <scheme val="minor"/>
    </font>
    <font>
      <sz val="11"/>
      <color theme="1"/>
      <name val="Calibri"/>
      <family val="2"/>
    </font>
    <font>
      <b/>
      <sz val="14"/>
      <color theme="1"/>
      <name val="Calibri"/>
      <family val="2"/>
    </font>
    <font>
      <sz val="11"/>
      <color rgb="FF000000"/>
      <name val="Calibri"/>
      <family val="2"/>
    </font>
    <font>
      <sz val="8"/>
      <name val="Rockwell"/>
      <family val="2"/>
      <scheme val="minor"/>
    </font>
    <font>
      <sz val="11"/>
      <color theme="0"/>
      <name val="Calibri"/>
      <family val="2"/>
    </font>
    <font>
      <u/>
      <sz val="11"/>
      <color rgb="FF0070C0"/>
      <name val="Calibri"/>
      <family val="2"/>
    </font>
    <font>
      <sz val="11"/>
      <color theme="1"/>
      <name val="Rockwell"/>
      <family val="2"/>
      <scheme val="minor"/>
    </font>
    <font>
      <sz val="12"/>
      <color theme="1"/>
      <name val="Calibri"/>
      <family val="2"/>
    </font>
    <font>
      <sz val="14"/>
      <color theme="0"/>
      <name val="Calibri"/>
      <family val="2"/>
    </font>
    <font>
      <sz val="14"/>
      <color theme="1"/>
      <name val="Calibri"/>
      <family val="2"/>
    </font>
    <font>
      <u/>
      <sz val="11"/>
      <color theme="0"/>
      <name val="Calibri"/>
      <family val="2"/>
    </font>
    <font>
      <i/>
      <sz val="11"/>
      <color theme="1"/>
      <name val="Calibri"/>
      <family val="2"/>
    </font>
    <font>
      <sz val="11"/>
      <color rgb="FFFF0000"/>
      <name val="Calibri"/>
      <family val="2"/>
    </font>
    <font>
      <sz val="16"/>
      <color theme="0"/>
      <name val="Calibri"/>
      <family val="2"/>
    </font>
    <font>
      <u/>
      <sz val="11"/>
      <color theme="10"/>
      <name val="Calibri"/>
      <family val="2"/>
    </font>
    <font>
      <sz val="11"/>
      <name val="Calibri"/>
      <family val="2"/>
    </font>
  </fonts>
  <fills count="16">
    <fill>
      <patternFill patternType="none"/>
    </fill>
    <fill>
      <patternFill patternType="gray125"/>
    </fill>
    <fill>
      <patternFill patternType="solid">
        <fgColor theme="5" tint="0.39997558519241921"/>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1"/>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00B0F0"/>
        <bgColor indexed="64"/>
      </patternFill>
    </fill>
    <fill>
      <patternFill patternType="solid">
        <fgColor theme="5"/>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auto="1"/>
      </right>
      <top/>
      <bottom/>
      <diagonal/>
    </border>
    <border>
      <left style="thin">
        <color auto="1"/>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indexed="64"/>
      </bottom>
      <diagonal/>
    </border>
    <border>
      <left style="thin">
        <color indexed="64"/>
      </left>
      <right/>
      <top style="thin">
        <color indexed="64"/>
      </top>
      <bottom/>
      <diagonal/>
    </border>
    <border>
      <left/>
      <right/>
      <top style="thin">
        <color indexed="64"/>
      </top>
      <bottom/>
      <diagonal/>
    </border>
  </borders>
  <cellStyleXfs count="5">
    <xf numFmtId="0" fontId="0" fillId="0" borderId="0"/>
    <xf numFmtId="0" fontId="1" fillId="0" borderId="0" applyNumberFormat="0" applyFill="0" applyBorder="0" applyAlignment="0" applyProtection="0"/>
    <xf numFmtId="0" fontId="4" fillId="0" borderId="0"/>
    <xf numFmtId="0" fontId="4" fillId="0" borderId="0"/>
    <xf numFmtId="9" fontId="8" fillId="0" borderId="0" applyFont="0" applyFill="0" applyBorder="0" applyAlignment="0" applyProtection="0"/>
  </cellStyleXfs>
  <cellXfs count="134">
    <xf numFmtId="0" fontId="0" fillId="0" borderId="0" xfId="0"/>
    <xf numFmtId="0" fontId="2" fillId="0" borderId="0" xfId="0" applyFont="1"/>
    <xf numFmtId="0" fontId="6" fillId="4" borderId="2" xfId="0" applyFont="1" applyFill="1" applyBorder="1" applyAlignment="1">
      <alignment horizontal="center" vertical="center" wrapText="1"/>
    </xf>
    <xf numFmtId="0" fontId="6" fillId="3" borderId="0" xfId="0" applyFont="1" applyFill="1" applyAlignment="1">
      <alignment horizontal="center"/>
    </xf>
    <xf numFmtId="0" fontId="2" fillId="0" borderId="4" xfId="0" applyFont="1" applyBorder="1" applyAlignment="1">
      <alignment horizontal="center"/>
    </xf>
    <xf numFmtId="0" fontId="2" fillId="2" borderId="2" xfId="0" applyFont="1" applyFill="1" applyBorder="1" applyAlignment="1">
      <alignment horizontal="center"/>
    </xf>
    <xf numFmtId="0" fontId="6" fillId="4" borderId="0" xfId="0" applyFont="1" applyFill="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Alignment="1">
      <alignment vertical="center" wrapText="1"/>
    </xf>
    <xf numFmtId="0" fontId="2" fillId="2" borderId="1" xfId="0" applyFont="1" applyFill="1" applyBorder="1"/>
    <xf numFmtId="0" fontId="2" fillId="0" borderId="2" xfId="0" applyFont="1" applyBorder="1"/>
    <xf numFmtId="0" fontId="2" fillId="0" borderId="3" xfId="0" applyFont="1" applyBorder="1"/>
    <xf numFmtId="0" fontId="7" fillId="0" borderId="0" xfId="1" applyFont="1"/>
    <xf numFmtId="0" fontId="2" fillId="0" borderId="5" xfId="0" applyFont="1" applyBorder="1"/>
    <xf numFmtId="0" fontId="2" fillId="0" borderId="0" xfId="0" applyFont="1" applyBorder="1"/>
    <xf numFmtId="0" fontId="2" fillId="7" borderId="0" xfId="0" applyFont="1" applyFill="1"/>
    <xf numFmtId="0" fontId="10" fillId="5" borderId="7" xfId="0" applyFont="1" applyFill="1" applyBorder="1"/>
    <xf numFmtId="0" fontId="11" fillId="7" borderId="0" xfId="0" applyFont="1" applyFill="1"/>
    <xf numFmtId="0" fontId="2" fillId="7" borderId="0" xfId="0" applyFont="1" applyFill="1" applyAlignment="1">
      <alignment horizontal="center"/>
    </xf>
    <xf numFmtId="0" fontId="3" fillId="7" borderId="7" xfId="0" applyFont="1" applyFill="1" applyBorder="1" applyAlignment="1">
      <alignment horizontal="center" vertical="center" wrapText="1"/>
    </xf>
    <xf numFmtId="0" fontId="10" fillId="8" borderId="8" xfId="0" applyFont="1" applyFill="1" applyBorder="1" applyAlignment="1">
      <alignment vertical="center" wrapText="1"/>
    </xf>
    <xf numFmtId="0" fontId="10" fillId="8" borderId="9" xfId="0" applyFont="1" applyFill="1" applyBorder="1" applyAlignment="1">
      <alignment vertical="center" wrapText="1"/>
    </xf>
    <xf numFmtId="0" fontId="6" fillId="8" borderId="7" xfId="0" applyFont="1" applyFill="1" applyBorder="1" applyAlignment="1">
      <alignment horizontal="center" vertical="center" wrapText="1"/>
    </xf>
    <xf numFmtId="0" fontId="11" fillId="7" borderId="0" xfId="0" applyFont="1" applyFill="1" applyAlignment="1">
      <alignment vertical="center" wrapText="1"/>
    </xf>
    <xf numFmtId="0" fontId="10" fillId="5" borderId="5" xfId="0" applyFont="1" applyFill="1" applyBorder="1" applyAlignment="1"/>
    <xf numFmtId="0" fontId="10" fillId="5" borderId="0" xfId="0" applyFont="1" applyFill="1" applyBorder="1" applyAlignment="1"/>
    <xf numFmtId="0" fontId="2" fillId="7" borderId="0" xfId="0" applyFont="1" applyFill="1" applyAlignment="1">
      <alignment horizontal="center" vertical="center"/>
    </xf>
    <xf numFmtId="0" fontId="2" fillId="2" borderId="7" xfId="0" applyFont="1" applyFill="1" applyBorder="1"/>
    <xf numFmtId="0" fontId="2" fillId="11" borderId="8" xfId="0" applyFont="1" applyFill="1" applyBorder="1" applyAlignment="1">
      <alignment vertical="center"/>
    </xf>
    <xf numFmtId="0" fontId="2" fillId="11" borderId="9" xfId="0" applyFont="1" applyFill="1" applyBorder="1" applyAlignment="1">
      <alignment vertical="center"/>
    </xf>
    <xf numFmtId="0" fontId="2" fillId="11" borderId="8" xfId="0" applyFont="1" applyFill="1" applyBorder="1"/>
    <xf numFmtId="0" fontId="2" fillId="11" borderId="9" xfId="0" applyFont="1" applyFill="1" applyBorder="1"/>
    <xf numFmtId="0" fontId="2" fillId="11" borderId="7" xfId="0" applyFont="1" applyFill="1" applyBorder="1"/>
    <xf numFmtId="0" fontId="2" fillId="11" borderId="7" xfId="0" applyFont="1" applyFill="1" applyBorder="1" applyAlignment="1">
      <alignment horizontal="center"/>
    </xf>
    <xf numFmtId="0" fontId="2" fillId="7" borderId="7" xfId="0" applyFont="1" applyFill="1" applyBorder="1" applyAlignment="1">
      <alignment horizontal="right" vertical="top" wrapText="1"/>
    </xf>
    <xf numFmtId="0" fontId="2" fillId="6" borderId="7" xfId="0" applyFont="1" applyFill="1" applyBorder="1" applyAlignment="1">
      <alignment horizontal="left"/>
    </xf>
    <xf numFmtId="9" fontId="2" fillId="12" borderId="7" xfId="4" applyFont="1" applyFill="1" applyBorder="1" applyAlignment="1">
      <alignment horizontal="center" vertical="center"/>
    </xf>
    <xf numFmtId="0" fontId="2" fillId="12" borderId="7" xfId="0" applyFont="1" applyFill="1" applyBorder="1" applyAlignment="1">
      <alignment horizontal="center" vertical="center"/>
    </xf>
    <xf numFmtId="2" fontId="2" fillId="12" borderId="7" xfId="0" applyNumberFormat="1" applyFont="1" applyFill="1" applyBorder="1" applyAlignment="1">
      <alignment horizontal="center" vertical="center"/>
    </xf>
    <xf numFmtId="2" fontId="2" fillId="12" borderId="7" xfId="4" applyNumberFormat="1" applyFont="1" applyFill="1" applyBorder="1" applyAlignment="1">
      <alignment horizontal="center" vertical="center"/>
    </xf>
    <xf numFmtId="0" fontId="2" fillId="7" borderId="8" xfId="0" applyFont="1" applyFill="1" applyBorder="1" applyAlignment="1">
      <alignment vertical="center"/>
    </xf>
    <xf numFmtId="0" fontId="2" fillId="7" borderId="9" xfId="0" applyFont="1" applyFill="1" applyBorder="1" applyAlignment="1">
      <alignment vertical="center"/>
    </xf>
    <xf numFmtId="0" fontId="2" fillId="7" borderId="8" xfId="0" applyFont="1" applyFill="1" applyBorder="1"/>
    <xf numFmtId="0" fontId="2" fillId="7" borderId="7" xfId="0" applyFont="1" applyFill="1" applyBorder="1" applyAlignment="1">
      <alignment horizontal="center"/>
    </xf>
    <xf numFmtId="0" fontId="2" fillId="7" borderId="9" xfId="0" applyFont="1" applyFill="1" applyBorder="1" applyAlignment="1">
      <alignment horizontal="center"/>
    </xf>
    <xf numFmtId="0" fontId="2" fillId="7" borderId="9" xfId="0" quotePrefix="1" applyFont="1" applyFill="1" applyBorder="1" applyAlignment="1">
      <alignment horizontal="center"/>
    </xf>
    <xf numFmtId="9" fontId="2" fillId="7" borderId="9" xfId="0" applyNumberFormat="1" applyFont="1" applyFill="1" applyBorder="1" applyAlignment="1">
      <alignment horizontal="center"/>
    </xf>
    <xf numFmtId="0" fontId="2" fillId="7" borderId="7" xfId="0" applyFont="1" applyFill="1" applyBorder="1" applyAlignment="1">
      <alignment wrapText="1"/>
    </xf>
    <xf numFmtId="9" fontId="2" fillId="7" borderId="7" xfId="0" applyNumberFormat="1" applyFont="1" applyFill="1" applyBorder="1" applyAlignment="1">
      <alignment horizontal="center"/>
    </xf>
    <xf numFmtId="0" fontId="2" fillId="7" borderId="8" xfId="0" applyFont="1" applyFill="1" applyBorder="1" applyAlignment="1">
      <alignment wrapText="1"/>
    </xf>
    <xf numFmtId="0" fontId="2" fillId="7" borderId="7" xfId="0" applyFont="1" applyFill="1" applyBorder="1" applyAlignment="1">
      <alignment horizontal="center" vertical="center"/>
    </xf>
    <xf numFmtId="9" fontId="2" fillId="7" borderId="9" xfId="0" quotePrefix="1" applyNumberFormat="1" applyFont="1" applyFill="1" applyBorder="1" applyAlignment="1">
      <alignment horizontal="center" vertical="center"/>
    </xf>
    <xf numFmtId="9" fontId="2" fillId="7" borderId="7" xfId="0" quotePrefix="1" applyNumberFormat="1" applyFont="1" applyFill="1" applyBorder="1" applyAlignment="1">
      <alignment horizontal="center"/>
    </xf>
    <xf numFmtId="0" fontId="10" fillId="5" borderId="11" xfId="0" applyFont="1" applyFill="1" applyBorder="1" applyAlignment="1"/>
    <xf numFmtId="0" fontId="10" fillId="5" borderId="6" xfId="0" applyFont="1" applyFill="1" applyBorder="1" applyAlignment="1"/>
    <xf numFmtId="0" fontId="2" fillId="10" borderId="7" xfId="0" applyFont="1" applyFill="1" applyBorder="1" applyAlignment="1">
      <alignment wrapText="1"/>
    </xf>
    <xf numFmtId="0" fontId="2" fillId="10" borderId="7" xfId="0" applyFont="1" applyFill="1" applyBorder="1" applyAlignment="1">
      <alignment horizontal="center"/>
    </xf>
    <xf numFmtId="9" fontId="2" fillId="10" borderId="7" xfId="0" quotePrefix="1" applyNumberFormat="1" applyFont="1" applyFill="1" applyBorder="1" applyAlignment="1">
      <alignment horizontal="center"/>
    </xf>
    <xf numFmtId="1" fontId="2" fillId="10" borderId="7" xfId="4" applyNumberFormat="1" applyFont="1" applyFill="1" applyBorder="1" applyAlignment="1">
      <alignment horizontal="center" vertical="center"/>
    </xf>
    <xf numFmtId="0" fontId="2" fillId="10" borderId="7" xfId="0" applyFont="1" applyFill="1" applyBorder="1" applyAlignment="1">
      <alignment horizontal="center" vertical="center"/>
    </xf>
    <xf numFmtId="0" fontId="6" fillId="8" borderId="8" xfId="0" applyFont="1" applyFill="1" applyBorder="1" applyAlignment="1">
      <alignment horizontal="center" vertical="center" wrapText="1"/>
    </xf>
    <xf numFmtId="0" fontId="11" fillId="7" borderId="2" xfId="0" applyFont="1" applyFill="1" applyBorder="1" applyAlignment="1">
      <alignment vertical="center" wrapText="1"/>
    </xf>
    <xf numFmtId="0" fontId="2" fillId="7" borderId="2" xfId="0" applyFont="1" applyFill="1" applyBorder="1"/>
    <xf numFmtId="0" fontId="2" fillId="7" borderId="2" xfId="0" applyFont="1" applyFill="1" applyBorder="1" applyAlignment="1">
      <alignment horizontal="center" vertical="center"/>
    </xf>
    <xf numFmtId="0" fontId="9" fillId="13" borderId="7" xfId="0" applyFont="1" applyFill="1" applyBorder="1" applyAlignment="1">
      <alignment horizontal="center"/>
    </xf>
    <xf numFmtId="0" fontId="10" fillId="5" borderId="12" xfId="0" applyFont="1" applyFill="1" applyBorder="1" applyAlignment="1"/>
    <xf numFmtId="0" fontId="10" fillId="5" borderId="13" xfId="0" applyFont="1" applyFill="1" applyBorder="1" applyAlignment="1"/>
    <xf numFmtId="0" fontId="11" fillId="7" borderId="0" xfId="0" applyFont="1" applyFill="1" applyBorder="1" applyAlignment="1">
      <alignment vertical="center" wrapText="1"/>
    </xf>
    <xf numFmtId="0" fontId="2" fillId="7" borderId="0" xfId="0" applyFont="1" applyFill="1" applyBorder="1" applyAlignment="1">
      <alignment horizontal="center" vertical="center"/>
    </xf>
    <xf numFmtId="0" fontId="2" fillId="7" borderId="0" xfId="0" applyFont="1" applyFill="1" applyBorder="1"/>
    <xf numFmtId="1" fontId="2" fillId="12" borderId="7" xfId="4" applyNumberFormat="1" applyFont="1" applyFill="1" applyBorder="1" applyAlignment="1">
      <alignment horizontal="center" vertical="center"/>
    </xf>
    <xf numFmtId="9" fontId="2" fillId="7" borderId="7" xfId="0" applyNumberFormat="1" applyFont="1" applyFill="1" applyBorder="1" applyAlignment="1">
      <alignment horizontal="center" vertical="center"/>
    </xf>
    <xf numFmtId="0" fontId="14" fillId="7" borderId="0" xfId="0" applyFont="1" applyFill="1" applyAlignment="1">
      <alignment horizontal="left" vertical="center"/>
    </xf>
    <xf numFmtId="0" fontId="2" fillId="14" borderId="8" xfId="0" applyFont="1" applyFill="1" applyBorder="1" applyAlignment="1">
      <alignment vertical="center"/>
    </xf>
    <xf numFmtId="0" fontId="2" fillId="14" borderId="7" xfId="0" applyFont="1" applyFill="1" applyBorder="1" applyAlignment="1">
      <alignment horizontal="center" vertical="center"/>
    </xf>
    <xf numFmtId="0" fontId="2" fillId="7" borderId="0" xfId="0" applyFont="1" applyFill="1" applyBorder="1" applyAlignment="1">
      <alignment vertical="center"/>
    </xf>
    <xf numFmtId="0" fontId="6" fillId="9" borderId="0" xfId="0" applyFont="1" applyFill="1" applyAlignment="1">
      <alignment horizontal="center" vertical="center"/>
    </xf>
    <xf numFmtId="0" fontId="6" fillId="9" borderId="4" xfId="0" applyFont="1" applyFill="1" applyBorder="1" applyAlignment="1">
      <alignment horizontal="center" vertical="center"/>
    </xf>
    <xf numFmtId="0" fontId="12" fillId="9" borderId="2" xfId="1" applyFont="1" applyFill="1" applyBorder="1" applyAlignment="1">
      <alignment horizontal="center" vertical="center"/>
    </xf>
    <xf numFmtId="0" fontId="6" fillId="9" borderId="2" xfId="1" applyFont="1" applyFill="1" applyBorder="1" applyAlignment="1">
      <alignment horizontal="center" vertical="center" wrapText="1"/>
    </xf>
    <xf numFmtId="0" fontId="6" fillId="9" borderId="2" xfId="1" applyFont="1" applyFill="1" applyBorder="1" applyAlignment="1">
      <alignment horizontal="center" vertical="center"/>
    </xf>
    <xf numFmtId="0" fontId="6" fillId="9" borderId="0" xfId="0" applyFont="1" applyFill="1" applyAlignment="1">
      <alignment vertical="center"/>
    </xf>
    <xf numFmtId="0" fontId="12" fillId="9" borderId="2" xfId="1" applyFont="1" applyFill="1" applyBorder="1" applyAlignment="1">
      <alignment horizontal="center" vertical="center" wrapText="1"/>
    </xf>
    <xf numFmtId="0" fontId="2" fillId="7" borderId="9" xfId="0" applyFont="1" applyFill="1" applyBorder="1" applyAlignment="1">
      <alignment horizontal="center" vertical="center"/>
    </xf>
    <xf numFmtId="9" fontId="2" fillId="12" borderId="8" xfId="4" applyFont="1" applyFill="1" applyBorder="1" applyAlignment="1">
      <alignment horizontal="center" vertical="center"/>
    </xf>
    <xf numFmtId="0" fontId="2" fillId="7" borderId="0" xfId="0" applyFont="1" applyFill="1" applyAlignment="1">
      <alignment vertical="center"/>
    </xf>
    <xf numFmtId="0" fontId="16" fillId="7" borderId="0" xfId="1" applyFont="1" applyFill="1" applyAlignment="1">
      <alignment horizontal="left" vertical="center" wrapText="1"/>
    </xf>
    <xf numFmtId="0" fontId="2" fillId="7" borderId="0" xfId="0" applyFont="1" applyFill="1" applyAlignment="1">
      <alignment horizontal="left" vertical="center" wrapText="1"/>
    </xf>
    <xf numFmtId="0" fontId="2" fillId="7" borderId="0" xfId="0" applyFont="1" applyFill="1" applyAlignment="1">
      <alignment vertical="center" wrapText="1"/>
    </xf>
    <xf numFmtId="0" fontId="2" fillId="7" borderId="7" xfId="0" applyFont="1" applyFill="1" applyBorder="1" applyAlignment="1">
      <alignment vertical="center"/>
    </xf>
    <xf numFmtId="14" fontId="2" fillId="7" borderId="7" xfId="0" applyNumberFormat="1" applyFont="1" applyFill="1" applyBorder="1" applyAlignment="1">
      <alignment horizontal="center" vertical="center"/>
    </xf>
    <xf numFmtId="0" fontId="2" fillId="7" borderId="0" xfId="0" applyFont="1" applyFill="1" applyAlignment="1">
      <alignment vertical="top"/>
    </xf>
    <xf numFmtId="0" fontId="2" fillId="7" borderId="0" xfId="0" applyFont="1" applyFill="1" applyAlignment="1">
      <alignment vertical="top" wrapText="1"/>
    </xf>
    <xf numFmtId="0" fontId="2" fillId="15" borderId="7" xfId="0" applyFont="1" applyFill="1" applyBorder="1" applyAlignment="1">
      <alignment horizontal="left"/>
    </xf>
    <xf numFmtId="1" fontId="2" fillId="6" borderId="2" xfId="0" applyNumberFormat="1" applyFont="1" applyFill="1" applyBorder="1" applyAlignment="1">
      <alignment horizontal="center"/>
    </xf>
    <xf numFmtId="0" fontId="2" fillId="15" borderId="1" xfId="0" applyFont="1" applyFill="1" applyBorder="1" applyAlignment="1">
      <alignment horizontal="left"/>
    </xf>
    <xf numFmtId="0" fontId="2" fillId="15" borderId="2" xfId="0" applyFont="1" applyFill="1" applyBorder="1" applyAlignment="1">
      <alignment horizontal="left"/>
    </xf>
    <xf numFmtId="0" fontId="17" fillId="7" borderId="0" xfId="0" applyFont="1" applyFill="1" applyBorder="1" applyAlignment="1">
      <alignment horizontal="left" vertical="center"/>
    </xf>
    <xf numFmtId="0" fontId="17" fillId="7" borderId="0" xfId="0" applyFont="1" applyFill="1" applyBorder="1" applyAlignment="1">
      <alignment horizontal="left" vertical="top"/>
    </xf>
    <xf numFmtId="14" fontId="2" fillId="7" borderId="0" xfId="0" applyNumberFormat="1" applyFont="1" applyFill="1" applyBorder="1" applyAlignment="1">
      <alignment horizontal="center" vertical="center"/>
    </xf>
    <xf numFmtId="0" fontId="2" fillId="11" borderId="9" xfId="0" applyFont="1" applyFill="1" applyBorder="1" applyAlignment="1">
      <alignment horizontal="center"/>
    </xf>
    <xf numFmtId="0" fontId="2" fillId="7" borderId="0" xfId="0" quotePrefix="1" applyFont="1" applyFill="1"/>
    <xf numFmtId="165" fontId="2" fillId="10" borderId="7" xfId="4" applyNumberFormat="1" applyFont="1" applyFill="1" applyBorder="1" applyAlignment="1">
      <alignment horizontal="center" vertical="center"/>
    </xf>
    <xf numFmtId="0" fontId="13" fillId="6" borderId="7" xfId="0" applyFont="1" applyFill="1" applyBorder="1" applyProtection="1">
      <protection locked="0"/>
    </xf>
    <xf numFmtId="0" fontId="13" fillId="15" borderId="7" xfId="0" applyFont="1" applyFill="1" applyBorder="1" applyProtection="1">
      <protection locked="0"/>
    </xf>
    <xf numFmtId="0" fontId="2" fillId="2" borderId="7" xfId="0" applyFont="1" applyFill="1" applyBorder="1" applyProtection="1">
      <protection locked="0"/>
    </xf>
    <xf numFmtId="164" fontId="2" fillId="6" borderId="7" xfId="0" applyNumberFormat="1" applyFont="1" applyFill="1" applyBorder="1" applyProtection="1">
      <protection locked="0"/>
    </xf>
    <xf numFmtId="2" fontId="2" fillId="6" borderId="7" xfId="0" applyNumberFormat="1" applyFont="1" applyFill="1" applyBorder="1" applyProtection="1">
      <protection locked="0"/>
    </xf>
    <xf numFmtId="0" fontId="13" fillId="15" borderId="7" xfId="0" applyFont="1" applyFill="1" applyBorder="1" applyAlignment="1" applyProtection="1">
      <alignment horizontal="left"/>
      <protection locked="0"/>
    </xf>
    <xf numFmtId="0" fontId="2" fillId="15" borderId="7" xfId="0" applyFont="1" applyFill="1" applyBorder="1" applyAlignment="1" applyProtection="1">
      <alignment horizontal="center"/>
      <protection locked="0"/>
    </xf>
    <xf numFmtId="0" fontId="2" fillId="15" borderId="7" xfId="0" applyFont="1" applyFill="1" applyBorder="1" applyAlignment="1" applyProtection="1">
      <alignment horizontal="left"/>
      <protection locked="0"/>
    </xf>
    <xf numFmtId="0" fontId="13" fillId="6" borderId="7" xfId="0" applyFont="1" applyFill="1" applyBorder="1" applyAlignment="1" applyProtection="1">
      <alignment horizontal="center"/>
    </xf>
    <xf numFmtId="0" fontId="6" fillId="3" borderId="0" xfId="0" applyFont="1" applyFill="1" applyAlignment="1">
      <alignment horizontal="center" vertical="center"/>
    </xf>
    <xf numFmtId="0" fontId="15" fillId="5" borderId="0" xfId="0" applyFont="1" applyFill="1" applyAlignment="1">
      <alignment horizontal="center" vertical="center"/>
    </xf>
    <xf numFmtId="0" fontId="2" fillId="7" borderId="0" xfId="0" applyFont="1" applyFill="1" applyAlignment="1">
      <alignment horizontal="left" vertical="center" wrapText="1"/>
    </xf>
    <xf numFmtId="0" fontId="16" fillId="7" borderId="0" xfId="1" applyFont="1" applyFill="1" applyAlignment="1">
      <alignment horizontal="left" vertical="center" wrapText="1"/>
    </xf>
    <xf numFmtId="0" fontId="2" fillId="7" borderId="0" xfId="0" applyFont="1" applyFill="1" applyAlignment="1">
      <alignment horizontal="left" vertical="top" wrapText="1"/>
    </xf>
    <xf numFmtId="0" fontId="2" fillId="6" borderId="7" xfId="0" applyFont="1" applyFill="1" applyBorder="1" applyAlignment="1" applyProtection="1">
      <alignment horizontal="center"/>
      <protection locked="0"/>
    </xf>
    <xf numFmtId="0" fontId="2" fillId="7" borderId="8" xfId="0" applyFont="1" applyFill="1" applyBorder="1" applyAlignment="1">
      <alignment horizontal="right" vertical="top" wrapText="1"/>
    </xf>
    <xf numFmtId="0" fontId="2" fillId="7" borderId="9" xfId="0" applyFont="1" applyFill="1" applyBorder="1" applyAlignment="1">
      <alignment horizontal="right" vertical="top"/>
    </xf>
    <xf numFmtId="0" fontId="2" fillId="11" borderId="7" xfId="0" applyFont="1" applyFill="1" applyBorder="1" applyAlignment="1">
      <alignment horizontal="justify" vertical="top" wrapText="1"/>
    </xf>
    <xf numFmtId="0" fontId="2" fillId="10" borderId="1"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3" fillId="7" borderId="8"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2" fillId="7" borderId="1" xfId="0" applyFont="1" applyFill="1" applyBorder="1" applyAlignment="1">
      <alignment horizontal="center" vertical="center"/>
    </xf>
    <xf numFmtId="0" fontId="2" fillId="7" borderId="3"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3" xfId="0" applyFont="1" applyFill="1" applyBorder="1" applyAlignment="1">
      <alignment horizontal="center" vertical="center"/>
    </xf>
    <xf numFmtId="0" fontId="2" fillId="10" borderId="8" xfId="0" applyFont="1" applyFill="1" applyBorder="1" applyAlignment="1">
      <alignment horizontal="left" wrapText="1"/>
    </xf>
    <xf numFmtId="0" fontId="2" fillId="10" borderId="10" xfId="0" applyFont="1" applyFill="1" applyBorder="1" applyAlignment="1">
      <alignment horizontal="left" wrapText="1"/>
    </xf>
    <xf numFmtId="0" fontId="2" fillId="10" borderId="9" xfId="0" applyFont="1" applyFill="1" applyBorder="1" applyAlignment="1">
      <alignment horizontal="left" wrapText="1"/>
    </xf>
  </cellXfs>
  <cellStyles count="5">
    <cellStyle name="Lien hypertexte" xfId="1" builtinId="8"/>
    <cellStyle name="Normal" xfId="0" builtinId="0"/>
    <cellStyle name="Normal 6" xfId="2" xr:uid="{AE1B8349-E725-4F5B-8CB7-96299D95D989}"/>
    <cellStyle name="Normal 6 2" xfId="3" xr:uid="{48DC7386-DEB7-40DF-A70F-ED4AEA690CEC}"/>
    <cellStyle name="Pourcentage" xfId="4" builtinId="5"/>
  </cellStyles>
  <dxfs count="0"/>
  <tableStyles count="0" defaultTableStyle="TableStyleMedium2" defaultPivotStyle="PivotStyleLight16"/>
  <colors>
    <mruColors>
      <color rgb="FFFF66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Energie injectée par type de producteur MWh/an</a:t>
            </a:r>
          </a:p>
        </c:rich>
      </c:tx>
      <c:overlay val="0"/>
      <c:spPr>
        <a:noFill/>
        <a:ln>
          <a:noFill/>
        </a:ln>
        <a:effectLst/>
      </c:spPr>
    </c:title>
    <c:autoTitleDeleted val="0"/>
    <c:plotArea>
      <c:layout>
        <c:manualLayout>
          <c:layoutTarget val="inner"/>
          <c:xMode val="edge"/>
          <c:yMode val="edge"/>
          <c:x val="0.15523781279643126"/>
          <c:y val="0.22842649944899385"/>
          <c:w val="0.72243140815015583"/>
          <c:h val="0.63356502877670806"/>
        </c:manualLayout>
      </c:layout>
      <c:pieChart>
        <c:varyColors val="1"/>
        <c:ser>
          <c:idx val="1"/>
          <c:order val="0"/>
          <c:tx>
            <c:strRef>
              <c:f>'3-Bilan énergétique'!$B$13:$C$13</c:f>
              <c:strCache>
                <c:ptCount val="2"/>
                <c:pt idx="0">
                  <c:v>Energie totale injectée</c:v>
                </c:pt>
                <c:pt idx="1">
                  <c:v>MWh/an</c:v>
                </c:pt>
              </c:strCache>
            </c:strRef>
          </c:tx>
          <c:dLbls>
            <c:dLbl>
              <c:idx val="3"/>
              <c:layout>
                <c:manualLayout>
                  <c:x val="2.5208860731167435E-2"/>
                  <c:y val="-6.97084692399319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403C-4EC0-9B5F-2BFE975796FC}"/>
                </c:ext>
              </c:extLst>
            </c:dLbl>
            <c:spPr>
              <a:noFill/>
              <a:ln>
                <a:noFill/>
              </a:ln>
              <a:effectLst/>
            </c:spPr>
            <c:txPr>
              <a:bodyPr wrap="square" lIns="38100" tIns="19050" rIns="38100" bIns="19050" anchor="ctr">
                <a:spAutoFit/>
              </a:bodyPr>
              <a:lstStyle/>
              <a:p>
                <a:pPr>
                  <a:defRPr sz="900"/>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'3-Bilan énergétique'!$E$10:$I$10</c:f>
              <c:strCache>
                <c:ptCount val="5"/>
                <c:pt idx="0">
                  <c:v>Fatale</c:v>
                </c:pt>
                <c:pt idx="1">
                  <c:v>Renouvelable - Géothermie</c:v>
                </c:pt>
                <c:pt idx="2">
                  <c:v>Renouvelable - solaire thermique &gt; 100 m²</c:v>
                </c:pt>
                <c:pt idx="3">
                  <c:v>Renouvelable - autres</c:v>
                </c:pt>
                <c:pt idx="4">
                  <c:v>Fossile</c:v>
                </c:pt>
              </c:strCache>
            </c:strRef>
          </c:cat>
          <c:val>
            <c:numRef>
              <c:f>'3-Bilan énergétique'!$E$13:$I$13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F-403C-4EC0-9B5F-2BFE975796FC}"/>
            </c:ext>
          </c:extLst>
        </c:ser>
        <c:ser>
          <c:idx val="0"/>
          <c:order val="1"/>
          <c:tx>
            <c:strRef>
              <c:f>'3-Bilan énergétique'!$B$13:$C$13</c:f>
              <c:strCache>
                <c:ptCount val="2"/>
                <c:pt idx="0">
                  <c:v>Energie totale injectée</c:v>
                </c:pt>
                <c:pt idx="1">
                  <c:v>MWh/an</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5-403C-4EC0-9B5F-2BFE97579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7-403C-4EC0-9B5F-2BFE97579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9-403C-4EC0-9B5F-2BFE97579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B-403C-4EC0-9B5F-2BFE97579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D-403C-4EC0-9B5F-2BFE97579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'3-Bilan énergétique'!$E$10:$I$10</c:f>
              <c:strCache>
                <c:ptCount val="5"/>
                <c:pt idx="0">
                  <c:v>Fatale</c:v>
                </c:pt>
                <c:pt idx="1">
                  <c:v>Renouvelable - Géothermie</c:v>
                </c:pt>
                <c:pt idx="2">
                  <c:v>Renouvelable - solaire thermique &gt; 100 m²</c:v>
                </c:pt>
                <c:pt idx="3">
                  <c:v>Renouvelable - autres</c:v>
                </c:pt>
                <c:pt idx="4">
                  <c:v>Fossile</c:v>
                </c:pt>
              </c:strCache>
            </c:strRef>
          </c:cat>
          <c:val>
            <c:numRef>
              <c:f>'3-Bilan énergétique'!$E$13:$I$13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E-403C-4EC0-9B5F-2BFE975796FC}"/>
            </c:ext>
          </c:extLst>
        </c:ser>
        <c:dLbls>
          <c:showLegendKey val="0"/>
          <c:showVal val="0"/>
          <c:showCatName val="1"/>
          <c:showSerName val="0"/>
          <c:showPercent val="1"/>
          <c:showBubbleSize val="0"/>
          <c:showLeaderLines val="1"/>
        </c:dLbls>
        <c:firstSliceAng val="0"/>
      </c:pieChart>
      <c:spPr>
        <a:noFill/>
        <a:ln>
          <a:noFill/>
        </a:ln>
        <a:effectLst/>
        <a:sp3d/>
      </c:spPr>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Energie consommée par secteur MWh/an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tx>
            <c:strRef>
              <c:f>'3-Bilan énergétique'!$B$7:$C$7</c:f>
              <c:strCache>
                <c:ptCount val="2"/>
                <c:pt idx="0">
                  <c:v>Energie totale consommée</c:v>
                </c:pt>
                <c:pt idx="1">
                  <c:v>MWh/an</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'3-Bilan énergétique'!$E$4:$G$4</c:f>
              <c:strCache>
                <c:ptCount val="3"/>
                <c:pt idx="0">
                  <c:v>Résidentiel</c:v>
                </c:pt>
                <c:pt idx="1">
                  <c:v>Tertiaire</c:v>
                </c:pt>
                <c:pt idx="2">
                  <c:v>Industrie</c:v>
                </c:pt>
              </c:strCache>
            </c:strRef>
          </c:cat>
          <c:val>
            <c:numRef>
              <c:f>'3-Bilan énergétique'!$E$7:$G$7</c:f>
              <c:numCache>
                <c:formatCode>0.00</c:formatCode>
                <c:ptCount val="3"/>
                <c:pt idx="0">
                  <c:v>0</c:v>
                </c:pt>
                <c:pt idx="1">
                  <c:v>0</c:v>
                </c:pt>
                <c:pt idx="2">
                  <c:v>0</c:v>
                </c:pt>
              </c:numCache>
            </c:numRef>
          </c:val>
          <c:extLst>
            <c:ext xmlns:c16="http://schemas.microsoft.com/office/drawing/2014/chart" uri="{C3380CC4-5D6E-409C-BE32-E72D297353CC}">
              <c16:uniqueId val="{00000000-B7B0-4B1F-9891-80C329FB8DD6}"/>
            </c:ext>
          </c:extLst>
        </c:ser>
        <c:ser>
          <c:idx val="0"/>
          <c:order val="1"/>
          <c:tx>
            <c:strRef>
              <c:f>'3-Bilan énergétique'!$B$13:$C$13</c:f>
              <c:strCache>
                <c:ptCount val="2"/>
                <c:pt idx="0">
                  <c:v>Energie totale injectée</c:v>
                </c:pt>
                <c:pt idx="1">
                  <c:v>MWh/an</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2-B7B0-4B1F-9891-80C329FB8DD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B7B0-4B1F-9891-80C329FB8DD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6-B7B0-4B1F-9891-80C329FB8DD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8-B7B0-4B1F-9891-80C329FB8DD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A-B7B0-4B1F-9891-80C329FB8D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'3-Bilan énergétique'!$E$4:$G$4</c:f>
              <c:strCache>
                <c:ptCount val="3"/>
                <c:pt idx="0">
                  <c:v>Résidentiel</c:v>
                </c:pt>
                <c:pt idx="1">
                  <c:v>Tertiaire</c:v>
                </c:pt>
                <c:pt idx="2">
                  <c:v>Industrie</c:v>
                </c:pt>
              </c:strCache>
            </c:strRef>
          </c:cat>
          <c:val>
            <c:numRef>
              <c:f>'3-Bilan énergétique'!$E$13:$I$13</c:f>
              <c:numCache>
                <c:formatCode>0.00</c:formatCode>
                <c:ptCount val="5"/>
                <c:pt idx="0">
                  <c:v>0</c:v>
                </c:pt>
                <c:pt idx="1">
                  <c:v>0</c:v>
                </c:pt>
                <c:pt idx="2">
                  <c:v>0</c:v>
                </c:pt>
                <c:pt idx="3">
                  <c:v>0</c:v>
                </c:pt>
                <c:pt idx="4">
                  <c:v>0</c:v>
                </c:pt>
              </c:numCache>
            </c:numRef>
          </c:val>
          <c:extLst>
            <c:ext xmlns:c16="http://schemas.microsoft.com/office/drawing/2014/chart" uri="{C3380CC4-5D6E-409C-BE32-E72D297353CC}">
              <c16:uniqueId val="{0000000B-B7B0-4B1F-9891-80C329FB8DD6}"/>
            </c:ext>
          </c:extLst>
        </c:ser>
        <c:dLbls>
          <c:showLegendKey val="0"/>
          <c:showVal val="0"/>
          <c:showCatName val="1"/>
          <c:showSerName val="0"/>
          <c:showPercent val="1"/>
          <c:showBubbleSize val="0"/>
          <c:showLeaderLines val="1"/>
        </c:dLbls>
      </c:pie3DChart>
    </c:plotArea>
    <c:plotVisOnly val="1"/>
    <c:dispBlanksAs val="gap"/>
    <c:showDLblsOverMax val="0"/>
    <c:extLst/>
  </c:chart>
  <c:txPr>
    <a:bodyPr/>
    <a:lstStyle/>
    <a:p>
      <a:pPr>
        <a:defRPr/>
      </a:pPr>
      <a:endParaRPr lang="fr-F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59054</xdr:rowOff>
    </xdr:from>
    <xdr:to>
      <xdr:col>1</xdr:col>
      <xdr:colOff>1219200</xdr:colOff>
      <xdr:row>0</xdr:row>
      <xdr:rowOff>931545</xdr:rowOff>
    </xdr:to>
    <xdr:pic>
      <xdr:nvPicPr>
        <xdr:cNvPr id="2" name="Image 1">
          <a:extLst>
            <a:ext uri="{FF2B5EF4-FFF2-40B4-BE49-F238E27FC236}">
              <a16:creationId xmlns:a16="http://schemas.microsoft.com/office/drawing/2014/main" id="{C028381E-F0D5-5260-A736-3ECDDC6FE3C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357" b="10242"/>
        <a:stretch/>
      </xdr:blipFill>
      <xdr:spPr bwMode="auto">
        <a:xfrm>
          <a:off x="329565" y="59054"/>
          <a:ext cx="1137285" cy="87630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64770</xdr:colOff>
      <xdr:row>0</xdr:row>
      <xdr:rowOff>76200</xdr:rowOff>
    </xdr:from>
    <xdr:to>
      <xdr:col>1</xdr:col>
      <xdr:colOff>1202055</xdr:colOff>
      <xdr:row>0</xdr:row>
      <xdr:rowOff>933450</xdr:rowOff>
    </xdr:to>
    <xdr:pic>
      <xdr:nvPicPr>
        <xdr:cNvPr id="2" name="Image 1">
          <a:extLst>
            <a:ext uri="{FF2B5EF4-FFF2-40B4-BE49-F238E27FC236}">
              <a16:creationId xmlns:a16="http://schemas.microsoft.com/office/drawing/2014/main" id="{701AD207-8213-4746-8755-A1D6A139C0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254" b="13178"/>
        <a:stretch/>
      </xdr:blipFill>
      <xdr:spPr bwMode="auto">
        <a:xfrm>
          <a:off x="312420" y="76200"/>
          <a:ext cx="1144905" cy="85344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64770</xdr:colOff>
      <xdr:row>0</xdr:row>
      <xdr:rowOff>76200</xdr:rowOff>
    </xdr:from>
    <xdr:to>
      <xdr:col>1</xdr:col>
      <xdr:colOff>1202055</xdr:colOff>
      <xdr:row>0</xdr:row>
      <xdr:rowOff>933450</xdr:rowOff>
    </xdr:to>
    <xdr:pic>
      <xdr:nvPicPr>
        <xdr:cNvPr id="2" name="Image 1">
          <a:extLst>
            <a:ext uri="{FF2B5EF4-FFF2-40B4-BE49-F238E27FC236}">
              <a16:creationId xmlns:a16="http://schemas.microsoft.com/office/drawing/2014/main" id="{6162E2BC-8067-4530-9270-477B5BF5FC6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254" b="13178"/>
        <a:stretch/>
      </xdr:blipFill>
      <xdr:spPr bwMode="auto">
        <a:xfrm>
          <a:off x="310515" y="76200"/>
          <a:ext cx="1135380" cy="853440"/>
        </a:xfrm>
        <a:prstGeom prst="rect">
          <a:avLst/>
        </a:prstGeom>
        <a:noFill/>
        <a:ln>
          <a:noFill/>
        </a:ln>
      </xdr:spPr>
    </xdr:pic>
    <xdr:clientData/>
  </xdr:twoCellAnchor>
  <xdr:twoCellAnchor>
    <xdr:from>
      <xdr:col>1</xdr:col>
      <xdr:colOff>2857</xdr:colOff>
      <xdr:row>18</xdr:row>
      <xdr:rowOff>17144</xdr:rowOff>
    </xdr:from>
    <xdr:to>
      <xdr:col>3</xdr:col>
      <xdr:colOff>320040</xdr:colOff>
      <xdr:row>37</xdr:row>
      <xdr:rowOff>11430</xdr:rowOff>
    </xdr:to>
    <xdr:graphicFrame macro="">
      <xdr:nvGraphicFramePr>
        <xdr:cNvPr id="4" name="Graphique 3">
          <a:extLst>
            <a:ext uri="{FF2B5EF4-FFF2-40B4-BE49-F238E27FC236}">
              <a16:creationId xmlns:a16="http://schemas.microsoft.com/office/drawing/2014/main" id="{ED01C87D-26EB-E1E9-52A4-440504CBE47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409575</xdr:colOff>
      <xdr:row>18</xdr:row>
      <xdr:rowOff>26670</xdr:rowOff>
    </xdr:from>
    <xdr:to>
      <xdr:col>7</xdr:col>
      <xdr:colOff>768668</xdr:colOff>
      <xdr:row>37</xdr:row>
      <xdr:rowOff>28576</xdr:rowOff>
    </xdr:to>
    <xdr:graphicFrame macro="">
      <xdr:nvGraphicFramePr>
        <xdr:cNvPr id="5" name="Graphique 4">
          <a:extLst>
            <a:ext uri="{FF2B5EF4-FFF2-40B4-BE49-F238E27FC236}">
              <a16:creationId xmlns:a16="http://schemas.microsoft.com/office/drawing/2014/main" id="{21973026-56C8-4ED3-9FA1-EC5267E9C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CTB/Documents%20partages/2023-016%20-%20Bergum/2023-05-24-ctb-declaration-biomethanisation-v8-2%20Bergu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d'utilisation"/>
      <sheetName val="A. Demandeur"/>
      <sheetName val="A1. Bénéficiaire"/>
      <sheetName val="B. Projet"/>
      <sheetName val="Extraction données (caché)"/>
      <sheetName val="Cases à cocher (caché)"/>
      <sheetName val="Listes déroulantes (caché)"/>
      <sheetName val="C. Mix énergétique"/>
      <sheetName val="D. Intrant (1)"/>
      <sheetName val="D. Intrant (2)"/>
      <sheetName val="D. Intrant (3)"/>
      <sheetName val="D. Intrant (4)"/>
      <sheetName val="D. Intrant (5)"/>
      <sheetName val="D. Intrant (6)"/>
      <sheetName val="D. Intrant (7)"/>
      <sheetName val="D. Intrant (8)"/>
      <sheetName val="D. Intrant (9)"/>
      <sheetName val="D. Intrant (10)"/>
      <sheetName val="D. Intrant (11)"/>
      <sheetName val="D. Intrant (12)"/>
      <sheetName val="D. Intrant (13)"/>
      <sheetName val="D. Intrant (14)"/>
      <sheetName val="D. Intrant (15)"/>
      <sheetName val="D. Intrant (16)"/>
      <sheetName val="D. Intrant (17)"/>
      <sheetName val="D. Intrant (18)"/>
      <sheetName val="D. Intrant (19)"/>
      <sheetName val="D. Intrant (20)"/>
      <sheetName val="D. Intrant (21)"/>
      <sheetName val="D. Intrant (22)"/>
      <sheetName val="D. Intrant (23)"/>
      <sheetName val="D. Intrant (24)"/>
      <sheetName val="D. Intrant (25)"/>
      <sheetName val="D. Intrant (26)"/>
      <sheetName val="D. Intrant (27)"/>
      <sheetName val="D. Intrant (28)"/>
      <sheetName val="D. Intrant (29)"/>
      <sheetName val="D. Intrant (30)"/>
      <sheetName val="D. Intrant (31)"/>
      <sheetName val="D. Intrant (32)"/>
      <sheetName val="D. Intrant (33)"/>
      <sheetName val="D. Intrant (34)"/>
      <sheetName val="D. Intrant (35)"/>
      <sheetName val="Intrants"/>
      <sheetName val="Intrants (2)"/>
      <sheetName val="Codes PAC"/>
      <sheetName val="Codes déchets"/>
      <sheetName val="Codes douane"/>
    </sheetNames>
    <sheetDataSet>
      <sheetData sheetId="0" refreshError="1"/>
      <sheetData sheetId="1" refreshError="1"/>
      <sheetData sheetId="2" refreshError="1"/>
      <sheetData sheetId="3" refreshError="1"/>
      <sheetData sheetId="4" refreshError="1"/>
      <sheetData sheetId="5" refreshError="1"/>
      <sheetData sheetId="6">
        <row r="3">
          <cell r="E3" t="str">
            <v>Assujetti à la TVA</v>
          </cell>
        </row>
        <row r="4">
          <cell r="E4" t="str">
            <v>Non assujetti à la TVA</v>
          </cell>
        </row>
        <row r="10">
          <cell r="E10" t="str">
            <v>Lui-même le producteur de l'intrant</v>
          </cell>
        </row>
        <row r="11">
          <cell r="E11" t="str">
            <v>Un collecteur de l'intrant</v>
          </cell>
        </row>
        <row r="13">
          <cell r="E13" t="str">
            <v>Oui</v>
          </cell>
        </row>
        <row r="14">
          <cell r="E14" t="str">
            <v>Non</v>
          </cell>
        </row>
        <row r="15">
          <cell r="E15" t="str">
            <v>Ne sait pas</v>
          </cell>
        </row>
        <row r="17">
          <cell r="E17" t="str">
            <v>Culture énergétique produite localement (TTCR)</v>
          </cell>
        </row>
        <row r="18">
          <cell r="E18" t="str">
            <v>Déchet selon la définition appliquée en Région Wallonne</v>
          </cell>
        </row>
        <row r="19">
          <cell r="E19" t="str">
            <v>Issu d'une forêt bénéficiant d'un label de gestion durable (PEFC, FSC, ...)</v>
          </cell>
        </row>
        <row r="20">
          <cell r="E20" t="str">
            <v>Autre justification</v>
          </cell>
        </row>
        <row r="22">
          <cell r="E22" t="str">
            <v>Wallonie</v>
          </cell>
        </row>
        <row r="23">
          <cell r="E23" t="str">
            <v>Flandre</v>
          </cell>
        </row>
        <row r="24">
          <cell r="E24" t="str">
            <v>Belgique</v>
          </cell>
        </row>
        <row r="25">
          <cell r="E25" t="str">
            <v>Europe</v>
          </cell>
        </row>
        <row r="26">
          <cell r="E26" t="str">
            <v>Afrique</v>
          </cell>
        </row>
        <row r="27">
          <cell r="E27" t="str">
            <v>Asie</v>
          </cell>
        </row>
        <row r="28">
          <cell r="E28" t="str">
            <v>Amérique du Nord</v>
          </cell>
        </row>
        <row r="29">
          <cell r="E29" t="str">
            <v>Amérique centrale</v>
          </cell>
        </row>
        <row r="30">
          <cell r="E30" t="str">
            <v>Amérique du Sud</v>
          </cell>
        </row>
        <row r="43">
          <cell r="E43" t="str">
            <v>Le demandeur est le producteur de l'intrant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1">
          <cell r="A1" t="str">
            <v>Herbe</v>
          </cell>
          <cell r="B1" t="str">
            <v>Coproduits_résidus_culture</v>
          </cell>
          <cell r="C1" t="str">
            <v>Cultures_intermédiaires</v>
          </cell>
          <cell r="D1" t="str">
            <v>Cultures_céréales</v>
          </cell>
          <cell r="E1" t="str">
            <v>Cultures_énergétiques</v>
          </cell>
          <cell r="F1" t="str">
            <v>Effluents_élevage</v>
          </cell>
          <cell r="G1" t="str">
            <v>Boues_STEP</v>
          </cell>
          <cell r="H1" t="str">
            <v>boues_lavage</v>
          </cell>
          <cell r="I1" t="str">
            <v>horticulture</v>
          </cell>
          <cell r="J1" t="str">
            <v>cultures_hydroponiques</v>
          </cell>
          <cell r="K1" t="str">
            <v>déchets_agroalimentaires</v>
          </cell>
          <cell r="L1" t="str">
            <v>déchets_verts</v>
          </cell>
          <cell r="M1" t="str">
            <v>déchets_organiques_ménagers</v>
          </cell>
          <cell r="N1" t="str">
            <v>Autres (à préciser)</v>
          </cell>
        </row>
        <row r="2">
          <cell r="M2" t="str">
            <v>Autres déchets en provenance de l'activité usuelle des ménages</v>
          </cell>
        </row>
        <row r="3">
          <cell r="M3" t="str">
            <v>Fractions collectées séparément</v>
          </cell>
        </row>
        <row r="4">
          <cell r="M4" t="str">
            <v>Autre (à préciser)</v>
          </cell>
        </row>
      </sheetData>
      <sheetData sheetId="44" refreshError="1"/>
      <sheetData sheetId="45" refreshError="1"/>
      <sheetData sheetId="46" refreshError="1"/>
      <sheetData sheetId="47" refreshError="1"/>
    </sheetDataSet>
  </externalBook>
</externalLink>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ype de boi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Type de bois">
      <a:majorFont>
        <a:latin typeface="Rockwell Condensed" panose="02060603050405020104"/>
        <a:ea typeface=""/>
        <a:cs typeface=""/>
        <a:font script="Grek" typeface="Cambria"/>
        <a:font script="Cyrl" typeface="Cambria"/>
        <a:font script="Jpan" typeface="HG明朝B"/>
        <a:font script="Hang" typeface="바탕"/>
        <a:font script="Hans" typeface="方正姚体"/>
        <a:font script="Hant" typeface="微軟正黑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Rockwell" panose="02060603020205020403"/>
        <a:ea typeface=""/>
        <a:cs typeface=""/>
        <a:font script="Grek" typeface="Cambria"/>
        <a:font script="Cyrl" typeface="Cambria"/>
        <a:font script="Jpan" typeface="HG明朝B"/>
        <a:font script="Hang" typeface="바탕"/>
        <a:font script="Hans" typeface="方正姚体"/>
        <a:font script="Hant" typeface="標楷體"/>
        <a:font script="Arab" typeface="Times New Roman"/>
        <a:font script="Hebr" typeface="David"/>
        <a:font script="Thai" typeface="Jasmine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Type de bois">
      <a:fillStyleLst>
        <a:solidFill>
          <a:schemeClr val="phClr"/>
        </a:solidFill>
        <a:blipFill rotWithShape="1">
          <a:blip xmlns:r="http://schemas.openxmlformats.org/officeDocument/2006/relationships" r:embed="rId1">
            <a:duotone>
              <a:schemeClr val="phClr">
                <a:tint val="70000"/>
                <a:shade val="63000"/>
              </a:schemeClr>
              <a:schemeClr val="phClr">
                <a:tint val="10000"/>
                <a:satMod val="150000"/>
              </a:schemeClr>
            </a:duotone>
          </a:blip>
          <a:tile tx="0" ty="0" sx="60000" sy="59000" flip="none" algn="tl"/>
        </a:blipFill>
        <a:blipFill rotWithShape="1">
          <a:blip xmlns:r="http://schemas.openxmlformats.org/officeDocument/2006/relationships" r:embed="rId1">
            <a:duotone>
              <a:schemeClr val="phClr">
                <a:shade val="36000"/>
                <a:satMod val="120000"/>
              </a:schemeClr>
              <a:schemeClr val="phClr">
                <a:tint val="40000"/>
              </a:schemeClr>
            </a:duotone>
          </a:blip>
          <a:tile tx="0" ty="0" sx="60000" sy="59000" flip="none" algn="tl"/>
        </a:blip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softEdge rad="12700"/>
          </a:effectLst>
        </a:effectStyle>
        <a:effectStyle>
          <a:effectLst>
            <a:outerShdw blurRad="50800" dist="19050" dir="5400000" algn="tl" rotWithShape="0">
              <a:srgbClr val="000000">
                <a:alpha val="60000"/>
              </a:srgbClr>
            </a:outerShdw>
            <a:softEdge rad="12700"/>
          </a:effectLst>
        </a:effectStyle>
      </a:effectStyleLst>
      <a:bgFillStyleLst>
        <a:solidFill>
          <a:schemeClr val="phClr"/>
        </a:solidFill>
        <a:solidFill>
          <a:schemeClr val="phClr">
            <a:shade val="97000"/>
            <a:satMod val="150000"/>
          </a:schemeClr>
        </a:solidFill>
        <a:blipFill rotWithShape="1">
          <a:blip xmlns:r="http://schemas.openxmlformats.org/officeDocument/2006/relationships" r:embed="rId1">
            <a:duotone>
              <a:schemeClr val="phClr">
                <a:tint val="75000"/>
                <a:shade val="58000"/>
                <a:satMod val="120000"/>
              </a:schemeClr>
              <a:schemeClr val="phClr">
                <a:tint val="50000"/>
                <a:shade val="96000"/>
              </a:schemeClr>
            </a:duotone>
          </a:blip>
          <a:tile tx="0" ty="0" sx="100000" sy="100000" flip="none" algn="tl"/>
        </a:blipFill>
      </a:bgFillStyleLst>
    </a:fmtScheme>
  </a:themeElements>
  <a:objectDefaults/>
  <a:extraClrSchemeLst/>
  <a:extLst>
    <a:ext uri="{05A4C25C-085E-4340-85A3-A5531E510DB2}">
      <thm15:themeFamily xmlns:thm15="http://schemas.microsoft.com/office/thememl/2012/main" name="Wood Type" id="{7ACABC62-BF99-48CF-A9DC-4DB89C7B13DC}" vid="{142A1326-48AB-42A9-8428-CB14AA30176D}"/>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eseau.energie.thermique@spw.wallonie.b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energieplus-lesite.be/donnees/cogeneration4/profils-types-de-demande-de-chaleur-et-monoton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BCB8-42B1-4AED-85A5-4FFCDED87DEC}">
  <dimension ref="B2:E50"/>
  <sheetViews>
    <sheetView topLeftCell="A28" workbookViewId="0">
      <selection activeCell="I47" sqref="I47"/>
    </sheetView>
  </sheetViews>
  <sheetFormatPr baseColWidth="10" defaultColWidth="11" defaultRowHeight="14.4" x14ac:dyDescent="0.25"/>
  <cols>
    <col min="1" max="1" width="5.09765625" style="85" customWidth="1"/>
    <col min="2" max="2" width="11.5" style="85" customWidth="1"/>
    <col min="3" max="3" width="15.3984375" style="85" customWidth="1"/>
    <col min="4" max="4" width="2.296875" style="85" customWidth="1"/>
    <col min="5" max="5" width="66.8984375" style="85" customWidth="1"/>
    <col min="6" max="16384" width="11" style="85"/>
  </cols>
  <sheetData>
    <row r="2" spans="2:5" ht="21" x14ac:dyDescent="0.25">
      <c r="B2" s="113" t="s">
        <v>1466</v>
      </c>
      <c r="C2" s="113"/>
      <c r="D2" s="113"/>
      <c r="E2" s="113"/>
    </row>
    <row r="4" spans="2:5" x14ac:dyDescent="0.25">
      <c r="B4" s="89" t="s">
        <v>0</v>
      </c>
      <c r="C4" s="50">
        <v>1</v>
      </c>
      <c r="D4" s="68"/>
    </row>
    <row r="5" spans="2:5" x14ac:dyDescent="0.25">
      <c r="B5" s="89" t="s">
        <v>1</v>
      </c>
      <c r="C5" s="90">
        <v>45177</v>
      </c>
      <c r="D5" s="99"/>
    </row>
    <row r="7" spans="2:5" x14ac:dyDescent="0.25">
      <c r="B7" s="85" t="s">
        <v>1468</v>
      </c>
      <c r="C7" s="114" t="s">
        <v>1469</v>
      </c>
      <c r="D7" s="114"/>
      <c r="E7" s="114"/>
    </row>
    <row r="8" spans="2:5" x14ac:dyDescent="0.25">
      <c r="C8" s="114"/>
      <c r="D8" s="114"/>
      <c r="E8" s="114"/>
    </row>
    <row r="9" spans="2:5" x14ac:dyDescent="0.25">
      <c r="C9" s="115" t="s">
        <v>1470</v>
      </c>
      <c r="D9" s="115"/>
      <c r="E9" s="114"/>
    </row>
    <row r="10" spans="2:5" x14ac:dyDescent="0.25">
      <c r="C10" s="86"/>
      <c r="D10" s="86"/>
      <c r="E10" s="87"/>
    </row>
    <row r="11" spans="2:5" x14ac:dyDescent="0.25">
      <c r="B11" s="85" t="s">
        <v>1474</v>
      </c>
      <c r="C11" s="114" t="s">
        <v>1473</v>
      </c>
      <c r="D11" s="114"/>
      <c r="E11" s="114"/>
    </row>
    <row r="12" spans="2:5" x14ac:dyDescent="0.25">
      <c r="C12" s="114"/>
      <c r="D12" s="114"/>
      <c r="E12" s="114"/>
    </row>
    <row r="14" spans="2:5" x14ac:dyDescent="0.25">
      <c r="C14" s="39"/>
      <c r="E14" s="85" t="s">
        <v>1467</v>
      </c>
    </row>
    <row r="15" spans="2:5" x14ac:dyDescent="0.3">
      <c r="C15" s="35"/>
      <c r="E15" s="85" t="s">
        <v>1478</v>
      </c>
    </row>
    <row r="16" spans="2:5" x14ac:dyDescent="0.3">
      <c r="C16" s="93"/>
      <c r="E16" s="85" t="s">
        <v>1479</v>
      </c>
    </row>
    <row r="17" spans="2:5" x14ac:dyDescent="0.3">
      <c r="C17" s="27"/>
      <c r="E17" s="85" t="s">
        <v>1480</v>
      </c>
    </row>
    <row r="19" spans="2:5" x14ac:dyDescent="0.25">
      <c r="B19" s="85" t="s">
        <v>1475</v>
      </c>
      <c r="C19" s="116" t="s">
        <v>1476</v>
      </c>
      <c r="D19" s="116"/>
      <c r="E19" s="116"/>
    </row>
    <row r="20" spans="2:5" ht="63.6" customHeight="1" x14ac:dyDescent="0.25">
      <c r="C20" s="116"/>
      <c r="D20" s="116"/>
      <c r="E20" s="116"/>
    </row>
    <row r="21" spans="2:5" x14ac:dyDescent="0.25">
      <c r="C21" s="87"/>
      <c r="D21" s="87"/>
      <c r="E21" s="87"/>
    </row>
    <row r="22" spans="2:5" x14ac:dyDescent="0.25">
      <c r="B22" s="112" t="s">
        <v>1471</v>
      </c>
      <c r="C22" s="112"/>
      <c r="D22" s="112"/>
      <c r="E22" s="112"/>
    </row>
    <row r="24" spans="2:5" ht="28.8" x14ac:dyDescent="0.25">
      <c r="B24" s="91" t="s">
        <v>1377</v>
      </c>
      <c r="E24" s="88" t="s">
        <v>1481</v>
      </c>
    </row>
    <row r="26" spans="2:5" x14ac:dyDescent="0.25">
      <c r="B26" s="112" t="s">
        <v>1509</v>
      </c>
      <c r="C26" s="112"/>
      <c r="D26" s="112"/>
      <c r="E26" s="112"/>
    </row>
    <row r="28" spans="2:5" ht="29.4" customHeight="1" x14ac:dyDescent="0.25">
      <c r="B28" s="98"/>
      <c r="C28" s="75"/>
      <c r="D28" s="75"/>
      <c r="E28" s="88" t="s">
        <v>1510</v>
      </c>
    </row>
    <row r="29" spans="2:5" x14ac:dyDescent="0.25">
      <c r="B29" s="98"/>
      <c r="C29" s="75"/>
      <c r="D29" s="75"/>
      <c r="E29" s="88"/>
    </row>
    <row r="30" spans="2:5" x14ac:dyDescent="0.25">
      <c r="B30" s="112" t="s">
        <v>1511</v>
      </c>
      <c r="C30" s="112"/>
      <c r="D30" s="112"/>
      <c r="E30" s="112"/>
    </row>
    <row r="32" spans="2:5" ht="29.4" customHeight="1" x14ac:dyDescent="0.25">
      <c r="B32" s="98"/>
      <c r="C32" s="75"/>
      <c r="D32" s="75"/>
      <c r="E32" s="88" t="s">
        <v>1510</v>
      </c>
    </row>
    <row r="33" spans="2:5" x14ac:dyDescent="0.25">
      <c r="B33" s="98"/>
      <c r="C33" s="75"/>
      <c r="D33" s="75"/>
      <c r="E33" s="88"/>
    </row>
    <row r="34" spans="2:5" x14ac:dyDescent="0.25">
      <c r="B34" s="112" t="s">
        <v>1488</v>
      </c>
      <c r="C34" s="112"/>
      <c r="D34" s="112"/>
      <c r="E34" s="112"/>
    </row>
    <row r="36" spans="2:5" ht="28.8" x14ac:dyDescent="0.25">
      <c r="B36" s="98" t="s">
        <v>3</v>
      </c>
      <c r="C36" s="75"/>
      <c r="D36" s="75"/>
      <c r="E36" s="88" t="s">
        <v>1499</v>
      </c>
    </row>
    <row r="37" spans="2:5" ht="28.8" x14ac:dyDescent="0.25">
      <c r="B37" s="98" t="s">
        <v>264</v>
      </c>
      <c r="C37" s="75"/>
      <c r="D37" s="75"/>
      <c r="E37" s="88" t="s">
        <v>1492</v>
      </c>
    </row>
    <row r="38" spans="2:5" ht="43.2" x14ac:dyDescent="0.25">
      <c r="B38" s="98" t="s">
        <v>1423</v>
      </c>
      <c r="C38" s="75"/>
      <c r="D38" s="75"/>
      <c r="E38" s="88" t="s">
        <v>1501</v>
      </c>
    </row>
    <row r="39" spans="2:5" x14ac:dyDescent="0.25">
      <c r="B39" s="98" t="s">
        <v>265</v>
      </c>
      <c r="C39" s="75"/>
      <c r="D39" s="75"/>
      <c r="E39" s="92" t="s">
        <v>1489</v>
      </c>
    </row>
    <row r="41" spans="2:5" x14ac:dyDescent="0.25">
      <c r="B41" s="112" t="s">
        <v>1490</v>
      </c>
      <c r="C41" s="112"/>
      <c r="D41" s="112"/>
      <c r="E41" s="112"/>
    </row>
    <row r="43" spans="2:5" x14ac:dyDescent="0.25">
      <c r="B43" s="85" t="s">
        <v>1456</v>
      </c>
      <c r="E43" s="85" t="s">
        <v>1493</v>
      </c>
    </row>
    <row r="44" spans="2:5" ht="28.8" x14ac:dyDescent="0.25">
      <c r="B44" s="98" t="s">
        <v>267</v>
      </c>
      <c r="E44" s="88" t="s">
        <v>1500</v>
      </c>
    </row>
    <row r="45" spans="2:5" x14ac:dyDescent="0.25">
      <c r="B45" s="97" t="s">
        <v>1512</v>
      </c>
      <c r="E45" s="85" t="s">
        <v>1491</v>
      </c>
    </row>
    <row r="46" spans="2:5" x14ac:dyDescent="0.25">
      <c r="B46" s="97"/>
    </row>
    <row r="47" spans="2:5" x14ac:dyDescent="0.25">
      <c r="B47" s="112" t="s">
        <v>1477</v>
      </c>
      <c r="C47" s="112"/>
      <c r="D47" s="112"/>
      <c r="E47" s="112"/>
    </row>
    <row r="49" spans="2:5" ht="43.2" x14ac:dyDescent="0.25">
      <c r="B49" s="91" t="s">
        <v>1463</v>
      </c>
      <c r="E49" s="92" t="s">
        <v>1503</v>
      </c>
    </row>
    <row r="50" spans="2:5" x14ac:dyDescent="0.25">
      <c r="B50" s="85" t="s">
        <v>1472</v>
      </c>
      <c r="E50" s="85" t="s">
        <v>1465</v>
      </c>
    </row>
  </sheetData>
  <sheetProtection algorithmName="SHA-512" hashValue="yHOrC2sgVgQCahfpX7d1MemIzeLh41cZYKKDZQD9Ei1bg2f1Km+KXg62ZikjxZeT/73GR8CFUiz+qiT0ZRdZMQ==" saltValue="Y/obri6067EJUZXwb/52wQ==" spinCount="100000" sheet="1" objects="1" scenarios="1"/>
  <mergeCells count="11">
    <mergeCell ref="B22:E22"/>
    <mergeCell ref="B47:E47"/>
    <mergeCell ref="B34:E34"/>
    <mergeCell ref="B41:E41"/>
    <mergeCell ref="B2:E2"/>
    <mergeCell ref="C11:E12"/>
    <mergeCell ref="C7:E8"/>
    <mergeCell ref="C9:E9"/>
    <mergeCell ref="C19:E20"/>
    <mergeCell ref="B30:E30"/>
    <mergeCell ref="B26:E26"/>
  </mergeCells>
  <hyperlinks>
    <hyperlink ref="C9" r:id="rId1" xr:uid="{808F1FE2-CD04-41CC-A051-1914F9FA673B}"/>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90B8C-5E4D-4066-95B3-D23104195283}">
  <sheetPr>
    <pageSetUpPr fitToPage="1"/>
  </sheetPr>
  <dimension ref="B1:D41"/>
  <sheetViews>
    <sheetView topLeftCell="A35" zoomScaleNormal="100" workbookViewId="0">
      <selection activeCell="F8" sqref="F8"/>
    </sheetView>
  </sheetViews>
  <sheetFormatPr baseColWidth="10" defaultRowHeight="14.4" x14ac:dyDescent="0.3"/>
  <cols>
    <col min="1" max="1" width="3.296875" style="15" customWidth="1"/>
    <col min="2" max="2" width="41.3984375" style="15" customWidth="1"/>
    <col min="3" max="3" width="7.296875" style="15" customWidth="1"/>
    <col min="4" max="4" width="42.69921875" style="15" customWidth="1"/>
    <col min="5" max="5" width="4.796875" style="15" customWidth="1"/>
    <col min="6" max="16384" width="11.19921875" style="15"/>
  </cols>
  <sheetData>
    <row r="1" spans="2:4" ht="79.2" customHeight="1" x14ac:dyDescent="0.3">
      <c r="B1" s="118" t="s">
        <v>1402</v>
      </c>
      <c r="C1" s="119"/>
      <c r="D1" s="19" t="str">
        <f>CONCATENATE("PROJET PRW 61"," - ",D5)</f>
        <v xml:space="preserve">PROJET PRW 61 - </v>
      </c>
    </row>
    <row r="3" spans="2:4" s="17" customFormat="1" ht="18" x14ac:dyDescent="0.35">
      <c r="B3" s="16" t="s">
        <v>1375</v>
      </c>
      <c r="C3" s="16"/>
      <c r="D3" s="16"/>
    </row>
    <row r="4" spans="2:4" ht="42" customHeight="1" x14ac:dyDescent="0.3">
      <c r="B4" s="28" t="s">
        <v>1376</v>
      </c>
      <c r="C4" s="29"/>
      <c r="D4" s="103"/>
    </row>
    <row r="5" spans="2:4" x14ac:dyDescent="0.3">
      <c r="B5" s="30" t="s">
        <v>1377</v>
      </c>
      <c r="C5" s="31"/>
      <c r="D5" s="104"/>
    </row>
    <row r="6" spans="2:4" x14ac:dyDescent="0.3">
      <c r="B6" s="30" t="s">
        <v>1383</v>
      </c>
      <c r="C6" s="31"/>
      <c r="D6" s="103"/>
    </row>
    <row r="7" spans="2:4" ht="7.8" customHeight="1" x14ac:dyDescent="0.3"/>
    <row r="8" spans="2:4" ht="18" x14ac:dyDescent="0.35">
      <c r="B8" s="16" t="s">
        <v>1505</v>
      </c>
      <c r="C8" s="16"/>
      <c r="D8" s="16"/>
    </row>
    <row r="9" spans="2:4" x14ac:dyDescent="0.3">
      <c r="B9" s="30" t="s">
        <v>1506</v>
      </c>
      <c r="C9" s="31"/>
      <c r="D9" s="105"/>
    </row>
    <row r="10" spans="2:4" x14ac:dyDescent="0.3">
      <c r="B10" s="30" t="s">
        <v>1507</v>
      </c>
      <c r="C10" s="31"/>
      <c r="D10" s="105"/>
    </row>
    <row r="11" spans="2:4" x14ac:dyDescent="0.3">
      <c r="B11" s="30" t="s">
        <v>1508</v>
      </c>
      <c r="C11" s="31"/>
      <c r="D11" s="105"/>
    </row>
    <row r="12" spans="2:4" ht="7.8" customHeight="1" x14ac:dyDescent="0.3"/>
    <row r="13" spans="2:4" ht="18" x14ac:dyDescent="0.35">
      <c r="B13" s="16" t="s">
        <v>1430</v>
      </c>
      <c r="C13" s="16"/>
      <c r="D13" s="16"/>
    </row>
    <row r="14" spans="2:4" x14ac:dyDescent="0.3">
      <c r="B14" s="32" t="s">
        <v>1378</v>
      </c>
      <c r="C14" s="33" t="s">
        <v>1384</v>
      </c>
      <c r="D14" s="106"/>
    </row>
    <row r="15" spans="2:4" x14ac:dyDescent="0.3">
      <c r="B15" s="32" t="s">
        <v>1379</v>
      </c>
      <c r="C15" s="33" t="s">
        <v>1384</v>
      </c>
      <c r="D15" s="106"/>
    </row>
    <row r="16" spans="2:4" ht="7.8" customHeight="1" x14ac:dyDescent="0.3"/>
    <row r="17" spans="2:4" ht="18" x14ac:dyDescent="0.35">
      <c r="B17" s="16" t="s">
        <v>1494</v>
      </c>
      <c r="C17" s="16"/>
      <c r="D17" s="16"/>
    </row>
    <row r="18" spans="2:4" x14ac:dyDescent="0.3">
      <c r="B18" s="32" t="s">
        <v>1497</v>
      </c>
      <c r="C18" s="33" t="s">
        <v>1495</v>
      </c>
      <c r="D18" s="107"/>
    </row>
    <row r="19" spans="2:4" x14ac:dyDescent="0.3">
      <c r="B19" s="30" t="s">
        <v>1496</v>
      </c>
      <c r="C19" s="100"/>
      <c r="D19" s="106"/>
    </row>
    <row r="20" spans="2:4" ht="7.8" customHeight="1" x14ac:dyDescent="0.3"/>
    <row r="21" spans="2:4" s="17" customFormat="1" ht="18" x14ac:dyDescent="0.35">
      <c r="B21" s="16" t="s">
        <v>1380</v>
      </c>
      <c r="C21" s="16"/>
      <c r="D21" s="16"/>
    </row>
    <row r="22" spans="2:4" ht="40.200000000000003" customHeight="1" x14ac:dyDescent="0.3">
      <c r="B22" s="120" t="s">
        <v>1482</v>
      </c>
      <c r="C22" s="120"/>
      <c r="D22" s="120"/>
    </row>
    <row r="23" spans="2:4" x14ac:dyDescent="0.3">
      <c r="B23" s="111" t="s">
        <v>1411</v>
      </c>
      <c r="C23" s="111" t="s">
        <v>1409</v>
      </c>
      <c r="D23" s="111" t="s">
        <v>1410</v>
      </c>
    </row>
    <row r="24" spans="2:4" x14ac:dyDescent="0.3">
      <c r="B24" s="108" t="s">
        <v>1432</v>
      </c>
      <c r="C24" s="109"/>
      <c r="D24" s="109"/>
    </row>
    <row r="25" spans="2:4" x14ac:dyDescent="0.3">
      <c r="B25" s="108" t="s">
        <v>1431</v>
      </c>
      <c r="C25" s="109"/>
      <c r="D25" s="109"/>
    </row>
    <row r="26" spans="2:4" x14ac:dyDescent="0.3">
      <c r="B26" s="108" t="s">
        <v>1433</v>
      </c>
      <c r="C26" s="109"/>
      <c r="D26" s="109"/>
    </row>
    <row r="27" spans="2:4" x14ac:dyDescent="0.3">
      <c r="B27" s="110" t="s">
        <v>1434</v>
      </c>
      <c r="C27" s="109"/>
      <c r="D27" s="109"/>
    </row>
    <row r="28" spans="2:4" x14ac:dyDescent="0.3">
      <c r="B28" s="110"/>
      <c r="C28" s="109"/>
      <c r="D28" s="109"/>
    </row>
    <row r="29" spans="2:4" x14ac:dyDescent="0.3">
      <c r="B29" s="110"/>
      <c r="C29" s="109"/>
      <c r="D29" s="109"/>
    </row>
    <row r="30" spans="2:4" x14ac:dyDescent="0.3">
      <c r="B30" s="110"/>
      <c r="C30" s="109"/>
      <c r="D30" s="109"/>
    </row>
    <row r="31" spans="2:4" x14ac:dyDescent="0.3">
      <c r="B31" s="110"/>
      <c r="C31" s="109"/>
      <c r="D31" s="109"/>
    </row>
    <row r="32" spans="2:4" x14ac:dyDescent="0.3">
      <c r="B32" s="110"/>
      <c r="C32" s="109"/>
      <c r="D32" s="109"/>
    </row>
    <row r="33" spans="2:4" x14ac:dyDescent="0.3">
      <c r="B33" s="110"/>
      <c r="C33" s="109"/>
      <c r="D33" s="109"/>
    </row>
    <row r="34" spans="2:4" ht="7.8" customHeight="1" x14ac:dyDescent="0.3"/>
    <row r="35" spans="2:4" s="17" customFormat="1" ht="18" x14ac:dyDescent="0.35">
      <c r="B35" s="16" t="s">
        <v>1498</v>
      </c>
      <c r="C35" s="16"/>
      <c r="D35" s="16"/>
    </row>
    <row r="36" spans="2:4" ht="36" customHeight="1" x14ac:dyDescent="0.3">
      <c r="B36" s="120" t="s">
        <v>1427</v>
      </c>
      <c r="C36" s="120"/>
      <c r="D36" s="120"/>
    </row>
    <row r="37" spans="2:4" ht="202.2" customHeight="1" x14ac:dyDescent="0.3">
      <c r="B37" s="117"/>
      <c r="C37" s="117"/>
      <c r="D37" s="117"/>
    </row>
    <row r="38" spans="2:4" ht="7.8" customHeight="1" x14ac:dyDescent="0.3"/>
    <row r="39" spans="2:4" s="17" customFormat="1" ht="18" x14ac:dyDescent="0.35">
      <c r="B39" s="16" t="s">
        <v>1381</v>
      </c>
      <c r="C39" s="16"/>
      <c r="D39" s="16"/>
    </row>
    <row r="40" spans="2:4" ht="49.8" customHeight="1" x14ac:dyDescent="0.3">
      <c r="B40" s="120" t="s">
        <v>1485</v>
      </c>
      <c r="C40" s="120"/>
      <c r="D40" s="120"/>
    </row>
    <row r="41" spans="2:4" ht="202.2" customHeight="1" x14ac:dyDescent="0.3">
      <c r="B41" s="117"/>
      <c r="C41" s="117"/>
      <c r="D41" s="117"/>
    </row>
  </sheetData>
  <sheetProtection algorithmName="SHA-512" hashValue="f5Nzj/Ywd9HdhPaF3ma0oEefg4L4qr32kV7HP2UcZHBCtDxUdjBoMWue7K48bAPPO2dd8dYpsdNQ7KNNwbi3EQ==" saltValue="HN6n4e2+uK6/ES4IbiBoWw==" spinCount="100000" sheet="1" objects="1" scenarios="1"/>
  <mergeCells count="6">
    <mergeCell ref="B41:D41"/>
    <mergeCell ref="B1:C1"/>
    <mergeCell ref="B22:D22"/>
    <mergeCell ref="B36:D36"/>
    <mergeCell ref="B37:D37"/>
    <mergeCell ref="B40:D40"/>
  </mergeCells>
  <dataValidations count="1">
    <dataValidation type="list" allowBlank="1" showInputMessage="1" showErrorMessage="1" sqref="D9:D12" xr:uid="{3846C526-99AE-43D6-9589-DB898AF6AD91}">
      <formula1>"OUI,NON"</formula1>
    </dataValidation>
  </dataValidations>
  <pageMargins left="0.70866141732283472" right="0.70866141732283472" top="0.74803149606299213" bottom="0.74803149606299213" header="0.31496062992125984" footer="0.31496062992125984"/>
  <pageSetup paperSize="9" scale="98" fitToHeight="8"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5F6F8-AF3E-475F-BC83-904DE26539C8}">
  <sheetPr>
    <pageSetUpPr fitToPage="1"/>
  </sheetPr>
  <dimension ref="A1:K39"/>
  <sheetViews>
    <sheetView topLeftCell="A16" zoomScaleNormal="100" workbookViewId="0">
      <selection activeCell="F27" sqref="F27"/>
    </sheetView>
  </sheetViews>
  <sheetFormatPr baseColWidth="10" defaultRowHeight="14.4" x14ac:dyDescent="0.3"/>
  <cols>
    <col min="1" max="1" width="3.296875" style="15" customWidth="1"/>
    <col min="2" max="2" width="41.796875" style="15" customWidth="1"/>
    <col min="3" max="3" width="10.69921875" style="15" customWidth="1"/>
    <col min="4" max="4" width="9.09765625" style="18" customWidth="1"/>
    <col min="5" max="5" width="10.3984375" style="15" customWidth="1"/>
    <col min="6" max="9" width="12.69921875" style="15" customWidth="1"/>
    <col min="10" max="16384" width="11.19921875" style="15"/>
  </cols>
  <sheetData>
    <row r="1" spans="1:10" ht="79.2" customHeight="1" x14ac:dyDescent="0.3">
      <c r="B1" s="34" t="s">
        <v>1402</v>
      </c>
      <c r="C1" s="124" t="str">
        <f>CONCATENATE("PROJET PRW 61"," - ",'1-Généralités'!$D$5)</f>
        <v xml:space="preserve">PROJET PRW 61 - </v>
      </c>
      <c r="D1" s="125"/>
      <c r="E1" s="125"/>
      <c r="F1" s="125"/>
      <c r="G1" s="125"/>
      <c r="H1" s="125"/>
      <c r="I1" s="126"/>
    </row>
    <row r="4" spans="1:10" s="17" customFormat="1" ht="18" x14ac:dyDescent="0.35">
      <c r="A4" s="24"/>
      <c r="B4" s="24" t="s">
        <v>1387</v>
      </c>
      <c r="C4" s="25"/>
      <c r="D4" s="25"/>
      <c r="E4" s="25"/>
      <c r="F4" s="25"/>
      <c r="G4" s="25"/>
      <c r="H4" s="25"/>
      <c r="I4" s="25"/>
      <c r="J4" s="64" t="s">
        <v>1426</v>
      </c>
    </row>
    <row r="5" spans="1:10" s="23" customFormat="1" ht="32.4" customHeight="1" x14ac:dyDescent="0.25">
      <c r="B5" s="20" t="s">
        <v>1395</v>
      </c>
      <c r="C5" s="21"/>
      <c r="D5" s="22" t="s">
        <v>1388</v>
      </c>
      <c r="E5" s="22" t="s">
        <v>1390</v>
      </c>
      <c r="F5" s="22" t="str">
        <f>'Menu - ne pas modifier'!B3</f>
        <v>Résidentiel</v>
      </c>
      <c r="G5" s="22" t="str">
        <f>'Menu - ne pas modifier'!B4</f>
        <v>Tertiaire</v>
      </c>
      <c r="H5" s="22" t="str">
        <f>'Menu - ne pas modifier'!B5</f>
        <v>Industrie</v>
      </c>
      <c r="J5" s="61"/>
    </row>
    <row r="6" spans="1:10" x14ac:dyDescent="0.3">
      <c r="B6" s="40" t="s">
        <v>1394</v>
      </c>
      <c r="C6" s="41"/>
      <c r="D6" s="127">
        <v>250</v>
      </c>
      <c r="E6" s="129">
        <f>SUM(F6:H7)</f>
        <v>0</v>
      </c>
      <c r="F6" s="37">
        <f>COUNTIFS('4-Consommateurs'!$B$3:$B$500,'2-Indicateurs'!F$5,'4-Consommateurs'!$F$3:$F$500,"existant")</f>
        <v>0</v>
      </c>
      <c r="G6" s="37">
        <f>COUNTIFS('4-Consommateurs'!$B$3:$B$500,'2-Indicateurs'!G$5,'4-Consommateurs'!$F$3:$F$500,"existant")</f>
        <v>0</v>
      </c>
      <c r="H6" s="37">
        <f>COUNTIFS('4-Consommateurs'!$B$3:$B$500,'2-Indicateurs'!H$5,'4-Consommateurs'!$F$3:$F$500,"existant")</f>
        <v>0</v>
      </c>
      <c r="J6" s="121">
        <f>IF(OR((E6&gt;=D6),($E$8&gt;=$D$8)),1,0)</f>
        <v>0</v>
      </c>
    </row>
    <row r="7" spans="1:10" x14ac:dyDescent="0.3">
      <c r="B7" s="40" t="s">
        <v>1396</v>
      </c>
      <c r="C7" s="41"/>
      <c r="D7" s="128"/>
      <c r="E7" s="130"/>
      <c r="F7" s="37">
        <f>COUNTIFS('4-Consommateurs'!$B$3:$B$500,'2-Indicateurs'!F$5,'4-Consommateurs'!$F$3:$F$500,"nouveau")</f>
        <v>0</v>
      </c>
      <c r="G7" s="37">
        <f>COUNTIFS('4-Consommateurs'!$B$3:$B$500,'2-Indicateurs'!G$5,'4-Consommateurs'!$F$3:$F$500,"nouveau")</f>
        <v>0</v>
      </c>
      <c r="H7" s="37">
        <f>COUNTIFS('4-Consommateurs'!$B$3:$B$500,'2-Indicateurs'!H$5,'4-Consommateurs'!$F$3:$F$500,"nouveau")</f>
        <v>0</v>
      </c>
      <c r="J7" s="122"/>
    </row>
    <row r="8" spans="1:10" x14ac:dyDescent="0.3">
      <c r="B8" s="42" t="s">
        <v>1389</v>
      </c>
      <c r="C8" s="43" t="s">
        <v>1425</v>
      </c>
      <c r="D8" s="44">
        <v>2000</v>
      </c>
      <c r="E8" s="37">
        <f>SUM(F8:H8)</f>
        <v>0</v>
      </c>
      <c r="F8" s="37">
        <f>SUMIF('4-Consommateurs'!$B$3:$B$500,'2-Indicateurs'!F$5,'4-Consommateurs'!$C$3:$C$500)</f>
        <v>0</v>
      </c>
      <c r="G8" s="37">
        <f>SUMIF('4-Consommateurs'!$B$3:$B$500,'2-Indicateurs'!G$5,'4-Consommateurs'!$C$3:$C$500)</f>
        <v>0</v>
      </c>
      <c r="H8" s="37">
        <f>SUMIF('4-Consommateurs'!$B$3:$B$500,'2-Indicateurs'!H$5,'4-Consommateurs'!$C$3:$C$500)</f>
        <v>0</v>
      </c>
      <c r="J8" s="123"/>
    </row>
    <row r="9" spans="1:10" x14ac:dyDescent="0.3">
      <c r="B9" s="42" t="s">
        <v>1399</v>
      </c>
      <c r="C9" s="43" t="s">
        <v>1397</v>
      </c>
      <c r="D9" s="45" t="s">
        <v>1400</v>
      </c>
      <c r="E9" s="37">
        <f>SUM('6-RET'!$C$3:$C$500)</f>
        <v>0</v>
      </c>
      <c r="F9" s="26"/>
      <c r="G9" s="26"/>
      <c r="H9" s="26"/>
      <c r="J9" s="62"/>
    </row>
    <row r="10" spans="1:10" x14ac:dyDescent="0.3">
      <c r="B10" s="42" t="s">
        <v>1398</v>
      </c>
      <c r="C10" s="43" t="s">
        <v>1393</v>
      </c>
      <c r="D10" s="44">
        <v>1.2</v>
      </c>
      <c r="E10" s="38" t="e">
        <f>'4-Consommateurs'!$D$1/'2-Indicateurs'!$E$9</f>
        <v>#DIV/0!</v>
      </c>
      <c r="F10" s="26"/>
      <c r="G10" s="26"/>
      <c r="H10" s="26"/>
      <c r="J10" s="59" t="e">
        <f>IF(E10&gt;=D10,1,0)</f>
        <v>#DIV/0!</v>
      </c>
    </row>
    <row r="11" spans="1:10" x14ac:dyDescent="0.3">
      <c r="J11" s="62"/>
    </row>
    <row r="12" spans="1:10" s="23" customFormat="1" ht="57" customHeight="1" x14ac:dyDescent="0.25">
      <c r="B12" s="20" t="s">
        <v>1428</v>
      </c>
      <c r="C12" s="21"/>
      <c r="D12" s="22" t="s">
        <v>1388</v>
      </c>
      <c r="E12" s="22" t="s">
        <v>1390</v>
      </c>
      <c r="F12" s="22" t="str">
        <f>'Menu - ne pas modifier'!B11</f>
        <v>Fatale</v>
      </c>
      <c r="G12" s="22" t="str">
        <f>'Menu - ne pas modifier'!B8</f>
        <v>Renouvelable - Géothermie</v>
      </c>
      <c r="H12" s="22" t="str">
        <f>'Menu - ne pas modifier'!B9</f>
        <v>Renouvelable - solaire thermique &gt; 100 m²</v>
      </c>
      <c r="I12" s="60" t="str">
        <f>'Menu - ne pas modifier'!B10</f>
        <v>Renouvelable - autres</v>
      </c>
      <c r="J12" s="61"/>
    </row>
    <row r="13" spans="1:10" x14ac:dyDescent="0.3">
      <c r="B13" s="42" t="s">
        <v>1444</v>
      </c>
      <c r="C13" s="43" t="s">
        <v>1385</v>
      </c>
      <c r="D13" s="46">
        <v>0.95</v>
      </c>
      <c r="E13" s="36" t="e">
        <f>SUM(F13:I13)</f>
        <v>#DIV/0!</v>
      </c>
      <c r="F13" s="36" t="e">
        <f>'3-Bilan énergétique'!E13/'3-Bilan énergétique'!$D$13</f>
        <v>#DIV/0!</v>
      </c>
      <c r="G13" s="36" t="e">
        <f>'3-Bilan énergétique'!F13/'3-Bilan énergétique'!$D$13</f>
        <v>#DIV/0!</v>
      </c>
      <c r="H13" s="36" t="e">
        <f>'3-Bilan énergétique'!G13/'3-Bilan énergétique'!$D$13</f>
        <v>#DIV/0!</v>
      </c>
      <c r="I13" s="84" t="e">
        <f>'3-Bilan énergétique'!H13/'3-Bilan énergétique'!$D$13</f>
        <v>#DIV/0!</v>
      </c>
      <c r="J13" s="59" t="e">
        <f>IF(E13&gt;=D13,1,0)</f>
        <v>#DIV/0!</v>
      </c>
    </row>
    <row r="14" spans="1:10" ht="28.8" x14ac:dyDescent="0.3">
      <c r="B14" s="47" t="s">
        <v>1392</v>
      </c>
      <c r="C14" s="50" t="s">
        <v>1385</v>
      </c>
      <c r="D14" s="71">
        <v>0.5</v>
      </c>
      <c r="E14" s="36" t="str">
        <f>IF('1-Généralités'!D11="OUI",F13+G13+H13,"sans objet")</f>
        <v>sans objet</v>
      </c>
      <c r="F14" s="26"/>
      <c r="G14" s="26"/>
      <c r="H14" s="26"/>
      <c r="I14" s="26"/>
      <c r="J14" s="59">
        <f>IF(E14&gt;=D14,1,0)</f>
        <v>1</v>
      </c>
    </row>
    <row r="15" spans="1:10" x14ac:dyDescent="0.3">
      <c r="J15" s="62"/>
    </row>
    <row r="16" spans="1:10" s="23" customFormat="1" ht="32.4" customHeight="1" x14ac:dyDescent="0.25">
      <c r="B16" s="20" t="s">
        <v>1403</v>
      </c>
      <c r="C16" s="21"/>
      <c r="D16" s="22" t="s">
        <v>1388</v>
      </c>
      <c r="E16" s="22" t="s">
        <v>1441</v>
      </c>
      <c r="G16" s="22" t="s">
        <v>1440</v>
      </c>
      <c r="H16" s="26"/>
      <c r="I16" s="26"/>
      <c r="J16" s="61"/>
    </row>
    <row r="17" spans="1:10" x14ac:dyDescent="0.3">
      <c r="B17" s="42" t="s">
        <v>1404</v>
      </c>
      <c r="C17" s="43" t="s">
        <v>1385</v>
      </c>
      <c r="D17" s="46">
        <v>0.6</v>
      </c>
      <c r="E17" s="36" t="e">
        <f>SUMIFS('4-Consommateurs'!$D$3:$D$500,'4-Consommateurs'!$I$3:$I$500,"OUI",'4-Consommateurs'!$F$3:$F$500,"nouveau")/'3-Bilan énergétique'!D7</f>
        <v>#DIV/0!</v>
      </c>
      <c r="G17" s="36" t="e">
        <f>COUNTIF('4-Consommateurs'!$I$3:$I$500,"OUI")/SUM($F$7:$H$7)</f>
        <v>#DIV/0!</v>
      </c>
      <c r="H17" s="26"/>
      <c r="I17" s="26"/>
      <c r="J17" s="59" t="e">
        <f>IF(E17&gt;=D17,1,0)</f>
        <v>#DIV/0!</v>
      </c>
    </row>
    <row r="18" spans="1:10" x14ac:dyDescent="0.3">
      <c r="B18" s="47" t="s">
        <v>1412</v>
      </c>
      <c r="C18" s="43" t="s">
        <v>1385</v>
      </c>
      <c r="D18" s="48">
        <v>0.6</v>
      </c>
      <c r="E18" s="36" t="e">
        <f>SUMIFS('5-Producteurs'!$D$3:$D$300,'5-Producteurs'!$G$3:$G$300,"OUI",'5-Producteurs'!$F$3:$F$300,"nouveau")/'3-Bilan énergétique'!$D$12</f>
        <v>#DIV/0!</v>
      </c>
      <c r="G18" s="36" t="e">
        <f>COUNTIF('5-Producteurs'!$G$3:$G$300,"OUI")/COUNTIF('5-Producteurs'!$F$3:$F$300,"nouveau")</f>
        <v>#DIV/0!</v>
      </c>
      <c r="H18" s="26"/>
      <c r="I18" s="26"/>
      <c r="J18" s="59" t="e">
        <f>IF(E18&gt;=D18,1,0)</f>
        <v>#DIV/0!</v>
      </c>
    </row>
    <row r="19" spans="1:10" x14ac:dyDescent="0.3">
      <c r="J19" s="62"/>
    </row>
    <row r="20" spans="1:10" s="17" customFormat="1" ht="18" x14ac:dyDescent="0.35">
      <c r="A20" s="24"/>
      <c r="B20" s="65" t="s">
        <v>1414</v>
      </c>
      <c r="C20" s="66"/>
      <c r="D20" s="66"/>
      <c r="E20" s="66"/>
      <c r="F20" s="66"/>
      <c r="G20" s="66"/>
      <c r="H20" s="66"/>
      <c r="I20" s="66"/>
      <c r="J20" s="64" t="s">
        <v>1502</v>
      </c>
    </row>
    <row r="21" spans="1:10" s="23" customFormat="1" ht="32.4" customHeight="1" x14ac:dyDescent="0.25">
      <c r="B21" s="20" t="s">
        <v>1418</v>
      </c>
      <c r="C21" s="21"/>
      <c r="D21" s="22" t="s">
        <v>1388</v>
      </c>
      <c r="E21" s="22" t="s">
        <v>1390</v>
      </c>
      <c r="F21" s="67"/>
      <c r="G21" s="67"/>
      <c r="H21" s="67"/>
      <c r="I21" s="67"/>
      <c r="J21" s="61"/>
    </row>
    <row r="22" spans="1:10" ht="57.6" x14ac:dyDescent="0.3">
      <c r="B22" s="49" t="s">
        <v>1417</v>
      </c>
      <c r="C22" s="50" t="s">
        <v>1386</v>
      </c>
      <c r="D22" s="51" t="s">
        <v>1400</v>
      </c>
      <c r="E22" s="70" t="e">
        <f>SUM('3-Bilan énergétique'!$E$12:$H$12)*(1-D27)</f>
        <v>#DIV/0!</v>
      </c>
      <c r="F22" s="68"/>
      <c r="G22" s="68"/>
      <c r="H22" s="68"/>
      <c r="I22" s="68"/>
      <c r="J22" s="62"/>
    </row>
    <row r="23" spans="1:10" x14ac:dyDescent="0.3">
      <c r="B23" s="55" t="s">
        <v>1415</v>
      </c>
      <c r="C23" s="56" t="s">
        <v>1416</v>
      </c>
      <c r="D23" s="57" t="s">
        <v>1400</v>
      </c>
      <c r="E23" s="69"/>
      <c r="F23" s="68"/>
      <c r="G23" s="68"/>
      <c r="H23" s="68"/>
      <c r="I23" s="69"/>
      <c r="J23" s="58" t="e">
        <f>'1-Généralités'!D14/E22</f>
        <v>#DIV/0!</v>
      </c>
    </row>
    <row r="24" spans="1:10" x14ac:dyDescent="0.3">
      <c r="J24" s="62"/>
    </row>
    <row r="25" spans="1:10" s="23" customFormat="1" ht="32.4" customHeight="1" x14ac:dyDescent="0.25">
      <c r="B25" s="20" t="s">
        <v>1435</v>
      </c>
      <c r="C25" s="21"/>
      <c r="D25" s="22" t="s">
        <v>1487</v>
      </c>
      <c r="E25" s="22" t="s">
        <v>1390</v>
      </c>
      <c r="F25" s="22" t="str">
        <f>F5</f>
        <v>Résidentiel</v>
      </c>
      <c r="G25" s="22" t="str">
        <f>G5</f>
        <v>Tertiaire</v>
      </c>
      <c r="H25" s="22" t="str">
        <f>H5</f>
        <v>Industrie</v>
      </c>
      <c r="I25" s="67"/>
      <c r="J25" s="61"/>
    </row>
    <row r="26" spans="1:10" ht="18" x14ac:dyDescent="0.3">
      <c r="B26" s="40" t="s">
        <v>1486</v>
      </c>
      <c r="C26" s="41"/>
      <c r="D26" s="36" t="e">
        <f>E26/E6</f>
        <v>#DIV/0!</v>
      </c>
      <c r="E26" s="70">
        <f>COUNTIF('4-Consommateurs'!$H$3:$H$500,"OUI")</f>
        <v>0</v>
      </c>
      <c r="F26" s="37">
        <f>COUNTIFS('4-Consommateurs'!$H$3:$H$500,"OUI",'4-Consommateurs'!$B$3:$B$500,'2-Indicateurs'!F$25)</f>
        <v>0</v>
      </c>
      <c r="G26" s="37">
        <f>COUNTIFS('4-Consommateurs'!$H$3:$H$500,"OUI",'4-Consommateurs'!$B$3:$B$500,'2-Indicateurs'!G$25)</f>
        <v>0</v>
      </c>
      <c r="H26" s="37">
        <f>COUNTIFS('4-Consommateurs'!$H$3:$H$500,"OUI",'4-Consommateurs'!$B$3:$B$500,'2-Indicateurs'!H$25)</f>
        <v>0</v>
      </c>
      <c r="J26" s="61"/>
    </row>
    <row r="27" spans="1:10" x14ac:dyDescent="0.3">
      <c r="B27" s="42" t="s">
        <v>1406</v>
      </c>
      <c r="C27" s="43" t="s">
        <v>1386</v>
      </c>
      <c r="D27" s="36" t="e">
        <f>1-'3-Bilan énergétique'!D6/'3-Bilan énergétique'!D12</f>
        <v>#DIV/0!</v>
      </c>
      <c r="E27" s="70">
        <f>'3-Bilan énergétique'!D13-'3-Bilan énergétique'!D7</f>
        <v>0</v>
      </c>
      <c r="F27" s="72" t="e">
        <f>IF(D27&lt;0.01,"Erreur dans le bilan énergétique","")</f>
        <v>#DIV/0!</v>
      </c>
      <c r="G27" s="26"/>
      <c r="H27" s="26"/>
      <c r="J27" s="62"/>
    </row>
    <row r="28" spans="1:10" ht="18" x14ac:dyDescent="0.3">
      <c r="B28" s="32" t="s">
        <v>1460</v>
      </c>
      <c r="C28" s="83" t="s">
        <v>1397</v>
      </c>
      <c r="D28" s="51" t="s">
        <v>1400</v>
      </c>
      <c r="E28" s="70">
        <f>SUMIF('6-RET'!$E$3:$E$500,"Réseau principal",'6-RET'!$C$3:$C$500)</f>
        <v>0</v>
      </c>
      <c r="J28" s="61"/>
    </row>
    <row r="29" spans="1:10" ht="18" x14ac:dyDescent="0.3">
      <c r="B29" s="32" t="s">
        <v>1461</v>
      </c>
      <c r="C29" s="83" t="s">
        <v>1397</v>
      </c>
      <c r="D29" s="51" t="s">
        <v>1400</v>
      </c>
      <c r="E29" s="70">
        <f>SUMIF('6-RET'!$E$3:$E$500,"Connection individuelle",'6-RET'!$C$3:$C$500)</f>
        <v>0</v>
      </c>
      <c r="J29" s="61"/>
    </row>
    <row r="30" spans="1:10" x14ac:dyDescent="0.3">
      <c r="J30" s="62"/>
    </row>
    <row r="31" spans="1:10" s="23" customFormat="1" ht="32.4" customHeight="1" x14ac:dyDescent="0.25">
      <c r="B31" s="20" t="s">
        <v>1419</v>
      </c>
      <c r="C31" s="21"/>
      <c r="D31" s="22" t="s">
        <v>1388</v>
      </c>
      <c r="E31" s="22" t="s">
        <v>1390</v>
      </c>
      <c r="F31" s="22" t="s">
        <v>5</v>
      </c>
      <c r="G31" s="22" t="s">
        <v>6</v>
      </c>
      <c r="H31" s="22" t="s">
        <v>1391</v>
      </c>
      <c r="I31" s="67"/>
      <c r="J31" s="61"/>
    </row>
    <row r="32" spans="1:10" ht="28.8" x14ac:dyDescent="0.3">
      <c r="B32" s="49" t="s">
        <v>1420</v>
      </c>
      <c r="C32" s="50" t="s">
        <v>1385</v>
      </c>
      <c r="D32" s="51">
        <v>0.3</v>
      </c>
      <c r="E32" s="69"/>
      <c r="F32" s="36" t="e">
        <f>COUNTIF('4-Consommateurs'!$B$3:$B$500,'2-Indicateurs'!F$31)/$E$6</f>
        <v>#DIV/0!</v>
      </c>
      <c r="G32" s="36" t="e">
        <f>COUNTIF('4-Consommateurs'!$B$3:$B$500,'2-Indicateurs'!G$31)/$E$6</f>
        <v>#DIV/0!</v>
      </c>
      <c r="H32" s="36" t="e">
        <f>COUNTIF('4-Consommateurs'!$B$3:$B$500,'2-Indicateurs'!H$31)/$E$6</f>
        <v>#DIV/0!</v>
      </c>
      <c r="I32" s="69"/>
      <c r="J32" s="63"/>
    </row>
    <row r="33" spans="2:11" ht="28.8" x14ac:dyDescent="0.3">
      <c r="B33" s="47" t="s">
        <v>1421</v>
      </c>
      <c r="C33" s="43" t="s">
        <v>1385</v>
      </c>
      <c r="D33" s="52">
        <v>0.2</v>
      </c>
      <c r="E33" s="69"/>
      <c r="F33" s="36" t="e">
        <f>SUMIF('4-Consommateurs'!$B$3:$B$500,'2-Indicateurs'!F$31,'4-Consommateurs'!$D$3:$D$500)/'3-Bilan énergétique'!$D$7</f>
        <v>#DIV/0!</v>
      </c>
      <c r="G33" s="36" t="e">
        <f>SUMIF('4-Consommateurs'!$B$3:$B$500,'2-Indicateurs'!G$31,'4-Consommateurs'!$D$3:$D$500)/'3-Bilan énergétique'!$D$7</f>
        <v>#DIV/0!</v>
      </c>
      <c r="H33" s="36" t="e">
        <f>SUMIF('4-Consommateurs'!$B$3:$B$500,'2-Indicateurs'!H$31,'4-Consommateurs'!$D$3:$D$500)/'3-Bilan énergétique'!$D$7</f>
        <v>#DIV/0!</v>
      </c>
      <c r="I33" s="69"/>
      <c r="J33" s="63"/>
    </row>
    <row r="34" spans="2:11" x14ac:dyDescent="0.3">
      <c r="B34" s="131" t="s">
        <v>1422</v>
      </c>
      <c r="C34" s="132"/>
      <c r="D34" s="133"/>
      <c r="E34" s="69"/>
      <c r="F34" s="58" t="e">
        <f>IF(F32&gt;=$D$32,1,0)+IF(F33&gt;=$D$33,1,0)</f>
        <v>#DIV/0!</v>
      </c>
      <c r="G34" s="58" t="e">
        <f t="shared" ref="G34:H34" si="0">IF(G32&gt;=$D$32,1,0)+IF(G33&gt;=$D$33,1,0)</f>
        <v>#DIV/0!</v>
      </c>
      <c r="H34" s="58" t="e">
        <f t="shared" si="0"/>
        <v>#DIV/0!</v>
      </c>
      <c r="I34" s="69"/>
      <c r="J34" s="102" t="e">
        <f>IF(SUM($F$34:$H$34)=3,10,IF(SUM($F$34:$H$34)=2,5,0))</f>
        <v>#DIV/0!</v>
      </c>
      <c r="K34" s="101"/>
    </row>
    <row r="35" spans="2:11" x14ac:dyDescent="0.3">
      <c r="E35" s="69"/>
      <c r="I35" s="69"/>
    </row>
    <row r="36" spans="2:11" x14ac:dyDescent="0.3">
      <c r="E36" s="69"/>
      <c r="I36" s="69"/>
    </row>
    <row r="37" spans="2:11" x14ac:dyDescent="0.3">
      <c r="E37" s="69"/>
      <c r="I37" s="69"/>
    </row>
    <row r="38" spans="2:11" x14ac:dyDescent="0.3">
      <c r="I38" s="69"/>
    </row>
    <row r="39" spans="2:11" x14ac:dyDescent="0.3">
      <c r="I39" s="69"/>
    </row>
  </sheetData>
  <sheetProtection algorithmName="SHA-512" hashValue="lb7ELOWyCwV2ds9V7aG6OdxgplNRqc/HU8Ko0ZamBekkTbvHmhVhKw8P6BvHeOrsYb4RWHtg1H4ELt/B77pSHw==" saltValue="YEgNK3gBU/Ek7FAFP27QjA==" spinCount="100000" sheet="1" objects="1" scenarios="1"/>
  <mergeCells count="5">
    <mergeCell ref="J6:J8"/>
    <mergeCell ref="C1:I1"/>
    <mergeCell ref="D6:D7"/>
    <mergeCell ref="E6:E7"/>
    <mergeCell ref="B34:D34"/>
  </mergeCells>
  <conditionalFormatting sqref="F34:H34">
    <cfRule type="iconSet" priority="8">
      <iconSet iconSet="3Symbols" showValue="0">
        <cfvo type="percent" val="0"/>
        <cfvo type="num" val="0" gte="0"/>
        <cfvo type="num" val="1"/>
      </iconSet>
    </cfRule>
  </conditionalFormatting>
  <conditionalFormatting sqref="J6 J10">
    <cfRule type="iconSet" priority="7">
      <iconSet iconSet="3Symbols" showValue="0">
        <cfvo type="percent" val="0"/>
        <cfvo type="num" val="0" gte="0"/>
        <cfvo type="num" val="1"/>
      </iconSet>
    </cfRule>
  </conditionalFormatting>
  <conditionalFormatting sqref="J17">
    <cfRule type="iconSet" priority="5">
      <iconSet iconSet="3Symbols" showValue="0">
        <cfvo type="percent" val="0"/>
        <cfvo type="num" val="0" gte="0"/>
        <cfvo type="num" val="1"/>
      </iconSet>
    </cfRule>
  </conditionalFormatting>
  <conditionalFormatting sqref="J18">
    <cfRule type="iconSet" priority="4">
      <iconSet iconSet="3Symbols" showValue="0">
        <cfvo type="percent" val="0"/>
        <cfvo type="num" val="0" gte="0"/>
        <cfvo type="num" val="1"/>
      </iconSet>
    </cfRule>
  </conditionalFormatting>
  <conditionalFormatting sqref="J13:J14">
    <cfRule type="iconSet" priority="9">
      <iconSet iconSet="3Symbols" showValue="0">
        <cfvo type="percent" val="0"/>
        <cfvo type="num" val="0" gte="0"/>
        <cfvo type="num" val="1"/>
      </iconSet>
    </cfRule>
  </conditionalFormatting>
  <conditionalFormatting sqref="E13">
    <cfRule type="colorScale" priority="1">
      <colorScale>
        <cfvo type="percent" val="$D$13"/>
        <cfvo type="max"/>
        <color rgb="FFFF0000"/>
        <color theme="9" tint="0.59999389629810485"/>
      </colorScale>
    </cfRule>
  </conditionalFormatting>
  <conditionalFormatting sqref="J28:J29 J26">
    <cfRule type="iconSet" priority="10">
      <iconSet iconSet="3Symbols" showValue="0">
        <cfvo type="percent" val="0"/>
        <cfvo type="num" val="0" gte="0"/>
        <cfvo type="num" val="1"/>
      </iconSet>
    </cfRule>
  </conditionalFormatting>
  <pageMargins left="0.70866141732283472" right="0.70866141732283472" top="0.74803149606299213" bottom="0.74803149606299213" header="0.31496062992125984" footer="0.31496062992125984"/>
  <pageSetup paperSize="9" scale="59" fitToHeight="8"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DDE4-EA77-4C2C-9CE6-6C497ED2D328}">
  <sheetPr>
    <pageSetUpPr fitToPage="1"/>
  </sheetPr>
  <dimension ref="B1:I18"/>
  <sheetViews>
    <sheetView tabSelected="1" zoomScaleNormal="100" workbookViewId="0">
      <selection activeCell="E11" sqref="E11"/>
    </sheetView>
  </sheetViews>
  <sheetFormatPr baseColWidth="10" defaultRowHeight="14.4" x14ac:dyDescent="0.3"/>
  <cols>
    <col min="1" max="1" width="3.296875" style="15" customWidth="1"/>
    <col min="2" max="2" width="40.796875" style="15" customWidth="1"/>
    <col min="3" max="3" width="10.69921875" style="15" customWidth="1"/>
    <col min="4" max="8" width="12.69921875" style="15" customWidth="1"/>
    <col min="9" max="16384" width="11.19921875" style="15"/>
  </cols>
  <sheetData>
    <row r="1" spans="2:9" ht="79.2" customHeight="1" x14ac:dyDescent="0.3">
      <c r="B1" s="34" t="s">
        <v>1402</v>
      </c>
      <c r="C1" s="124" t="str">
        <f>CONCATENATE("PROJET PRW 61"," - ",'1-Généralités'!$D$5)</f>
        <v xml:space="preserve">PROJET PRW 61 - </v>
      </c>
      <c r="D1" s="125"/>
      <c r="E1" s="125"/>
      <c r="F1" s="125"/>
      <c r="G1" s="125"/>
      <c r="H1" s="125"/>
      <c r="I1" s="126"/>
    </row>
    <row r="3" spans="2:9" s="17" customFormat="1" ht="18" x14ac:dyDescent="0.35">
      <c r="B3" s="24" t="s">
        <v>1504</v>
      </c>
      <c r="C3" s="25"/>
      <c r="D3" s="25"/>
      <c r="E3" s="25"/>
      <c r="F3" s="25"/>
      <c r="G3" s="25"/>
      <c r="H3" s="25"/>
      <c r="I3" s="25"/>
    </row>
    <row r="4" spans="2:9" s="23" customFormat="1" ht="18" x14ac:dyDescent="0.25">
      <c r="B4" s="20"/>
      <c r="C4" s="21"/>
      <c r="D4" s="22" t="s">
        <v>1390</v>
      </c>
      <c r="E4" s="22" t="s">
        <v>5</v>
      </c>
      <c r="F4" s="22" t="s">
        <v>6</v>
      </c>
      <c r="G4" s="22" t="s">
        <v>1391</v>
      </c>
    </row>
    <row r="5" spans="2:9" x14ac:dyDescent="0.3">
      <c r="B5" s="40" t="s">
        <v>1437</v>
      </c>
      <c r="C5" s="50" t="s">
        <v>1405</v>
      </c>
      <c r="D5" s="38">
        <f>SUM(E5:G5)</f>
        <v>0</v>
      </c>
      <c r="E5" s="38">
        <f>SUMIFS('4-Consommateurs'!$D$3:$D$500,'4-Consommateurs'!$B$3:$B$500,'3-Bilan énergétique'!E$4,'4-Consommateurs'!$F$3:$F$500,"existant")</f>
        <v>0</v>
      </c>
      <c r="F5" s="38">
        <f>SUMIFS('4-Consommateurs'!$D$3:$D$500,'4-Consommateurs'!$B$3:$B$500,'3-Bilan énergétique'!F$4,'4-Consommateurs'!$F$3:$F$500,"existant")</f>
        <v>0</v>
      </c>
      <c r="G5" s="38">
        <f>SUMIFS('4-Consommateurs'!$D$3:$D$500,'4-Consommateurs'!$B$3:$B$500,'3-Bilan énergétique'!G$4,'4-Consommateurs'!$F$3:$F$500,"existant")</f>
        <v>0</v>
      </c>
    </row>
    <row r="6" spans="2:9" x14ac:dyDescent="0.3">
      <c r="B6" s="40" t="s">
        <v>1407</v>
      </c>
      <c r="C6" s="50" t="s">
        <v>1405</v>
      </c>
      <c r="D6" s="38">
        <f>SUM(E6:G6)</f>
        <v>0</v>
      </c>
      <c r="E6" s="38">
        <f>SUMIFS('4-Consommateurs'!$D$3:$D$500,'4-Consommateurs'!$B$3:$B$500,'3-Bilan énergétique'!E$4,'4-Consommateurs'!$F$3:$F$500,"nouveau")</f>
        <v>0</v>
      </c>
      <c r="F6" s="38">
        <f>SUMIFS('4-Consommateurs'!$D$3:$D$500,'4-Consommateurs'!$B$3:$B$500,'3-Bilan énergétique'!F$4,'4-Consommateurs'!$F$3:$F$500,"nouveau")</f>
        <v>0</v>
      </c>
      <c r="G6" s="38">
        <f>SUMIFS('4-Consommateurs'!$D$3:$D$500,'4-Consommateurs'!$B$3:$B$500,'3-Bilan énergétique'!G$4,'4-Consommateurs'!$F$3:$F$500,"nouveau")</f>
        <v>0</v>
      </c>
    </row>
    <row r="7" spans="2:9" x14ac:dyDescent="0.3">
      <c r="B7" s="73" t="s">
        <v>1439</v>
      </c>
      <c r="C7" s="74" t="s">
        <v>1405</v>
      </c>
      <c r="D7" s="38">
        <f>D6+D5</f>
        <v>0</v>
      </c>
      <c r="E7" s="38">
        <f t="shared" ref="E7:G7" si="0">E6+E5</f>
        <v>0</v>
      </c>
      <c r="F7" s="38">
        <f t="shared" si="0"/>
        <v>0</v>
      </c>
      <c r="G7" s="38">
        <f t="shared" si="0"/>
        <v>0</v>
      </c>
    </row>
    <row r="8" spans="2:9" ht="7.8" customHeight="1" x14ac:dyDescent="0.3"/>
    <row r="9" spans="2:9" s="17" customFormat="1" ht="18" x14ac:dyDescent="0.35">
      <c r="B9" s="53" t="s">
        <v>1413</v>
      </c>
      <c r="C9" s="54"/>
      <c r="D9" s="54"/>
      <c r="E9" s="54"/>
      <c r="F9" s="54"/>
      <c r="G9" s="54"/>
      <c r="H9" s="54"/>
      <c r="I9" s="54"/>
    </row>
    <row r="10" spans="2:9" s="23" customFormat="1" ht="57.6" x14ac:dyDescent="0.25">
      <c r="B10" s="20" t="s">
        <v>1436</v>
      </c>
      <c r="C10" s="21"/>
      <c r="D10" s="22" t="s">
        <v>1390</v>
      </c>
      <c r="E10" s="22" t="str">
        <f>'Menu - ne pas modifier'!B11</f>
        <v>Fatale</v>
      </c>
      <c r="F10" s="22" t="str">
        <f>'Menu - ne pas modifier'!B8</f>
        <v>Renouvelable - Géothermie</v>
      </c>
      <c r="G10" s="22" t="str">
        <f>'Menu - ne pas modifier'!B9</f>
        <v>Renouvelable - solaire thermique &gt; 100 m²</v>
      </c>
      <c r="H10" s="22" t="str">
        <f>'Menu - ne pas modifier'!B10</f>
        <v>Renouvelable - autres</v>
      </c>
      <c r="I10" s="22" t="str">
        <f>'Menu - ne pas modifier'!B12</f>
        <v>Fossile</v>
      </c>
    </row>
    <row r="11" spans="2:9" x14ac:dyDescent="0.3">
      <c r="B11" s="40" t="s">
        <v>1408</v>
      </c>
      <c r="C11" s="50" t="s">
        <v>1405</v>
      </c>
      <c r="D11" s="39">
        <f>SUM(E11:I11)</f>
        <v>0</v>
      </c>
      <c r="E11" s="38">
        <f>SUMIFS('5-Producteurs'!$D$3:$D$500,'5-Producteurs'!$B$3:$B$500,'3-Bilan énergétique'!E$10,'5-Producteurs'!$F$3:$F$500,"ancien")</f>
        <v>0</v>
      </c>
      <c r="F11" s="38">
        <f>SUMIFS('5-Producteurs'!$D$3:$D$500,'5-Producteurs'!$B$3:$B$500,'3-Bilan énergétique'!F$10,'5-Producteurs'!$F$3:$F$500,"ancien")</f>
        <v>0</v>
      </c>
      <c r="G11" s="38">
        <f>SUMIFS('5-Producteurs'!$D$3:$D$500,'5-Producteurs'!$B$3:$B$500,'3-Bilan énergétique'!G$10,'5-Producteurs'!$F$3:$F$500,"ancien")</f>
        <v>0</v>
      </c>
      <c r="H11" s="38">
        <f>SUMIFS('5-Producteurs'!$D$3:$D$500,'5-Producteurs'!$B$3:$B$500,'3-Bilan énergétique'!H$10,'5-Producteurs'!$F$3:$F$500,"ancien")</f>
        <v>0</v>
      </c>
      <c r="I11" s="38">
        <f>SUMIFS('5-Producteurs'!$D$3:$D$500,'5-Producteurs'!$B$3:$B$500,'3-Bilan énergétique'!I$10,'5-Producteurs'!$F$3:$F$500,"ancien")</f>
        <v>0</v>
      </c>
    </row>
    <row r="12" spans="2:9" x14ac:dyDescent="0.3">
      <c r="B12" s="40" t="s">
        <v>1429</v>
      </c>
      <c r="C12" s="50" t="s">
        <v>1405</v>
      </c>
      <c r="D12" s="39">
        <f>SUM(E12:I12)</f>
        <v>0</v>
      </c>
      <c r="E12" s="38">
        <f>SUMIFS('5-Producteurs'!$D$3:$D$500,'5-Producteurs'!$B$3:$B$500,'3-Bilan énergétique'!E$10,'5-Producteurs'!$F$3:$F$500,"nouveau")</f>
        <v>0</v>
      </c>
      <c r="F12" s="38">
        <f>SUMIFS('5-Producteurs'!$D$3:$D$500,'5-Producteurs'!$B$3:$B$500,'3-Bilan énergétique'!F$10,'5-Producteurs'!$F$3:$F$500,"nouveau")</f>
        <v>0</v>
      </c>
      <c r="G12" s="38">
        <f>SUMIFS('5-Producteurs'!$D$3:$D$500,'5-Producteurs'!$B$3:$B$500,'3-Bilan énergétique'!G$10,'5-Producteurs'!$F$3:$F$500,"nouveau")</f>
        <v>0</v>
      </c>
      <c r="H12" s="38">
        <f>SUMIFS('5-Producteurs'!$D$3:$D$500,'5-Producteurs'!$B$3:$B$500,'3-Bilan énergétique'!H$10,'5-Producteurs'!$F$3:$F$500,"nouveau")</f>
        <v>0</v>
      </c>
      <c r="I12" s="38">
        <f>SUMIFS('5-Producteurs'!$D$3:$D$500,'5-Producteurs'!$B$3:$B$500,'3-Bilan énergétique'!I$10,'5-Producteurs'!$F$3:$F$500,"nouveau")</f>
        <v>0</v>
      </c>
    </row>
    <row r="13" spans="2:9" x14ac:dyDescent="0.3">
      <c r="B13" s="73" t="s">
        <v>1438</v>
      </c>
      <c r="C13" s="74" t="s">
        <v>1405</v>
      </c>
      <c r="D13" s="38">
        <f>SUM(D11:D12)</f>
        <v>0</v>
      </c>
      <c r="E13" s="38">
        <f t="shared" ref="E13:I13" si="1">SUM(E11:E12)</f>
        <v>0</v>
      </c>
      <c r="F13" s="38">
        <f t="shared" si="1"/>
        <v>0</v>
      </c>
      <c r="G13" s="38">
        <f t="shared" si="1"/>
        <v>0</v>
      </c>
      <c r="H13" s="38">
        <f t="shared" si="1"/>
        <v>0</v>
      </c>
      <c r="I13" s="38">
        <f t="shared" si="1"/>
        <v>0</v>
      </c>
    </row>
    <row r="15" spans="2:9" s="17" customFormat="1" ht="18" x14ac:dyDescent="0.35">
      <c r="B15" s="53" t="s">
        <v>1442</v>
      </c>
      <c r="C15" s="54"/>
      <c r="D15" s="54"/>
      <c r="E15" s="54"/>
      <c r="F15" s="54"/>
      <c r="G15" s="54"/>
      <c r="H15" s="54"/>
      <c r="I15" s="54"/>
    </row>
    <row r="16" spans="2:9" s="23" customFormat="1" ht="18" x14ac:dyDescent="0.25">
      <c r="B16" s="20"/>
      <c r="C16" s="21"/>
      <c r="D16" s="22" t="s">
        <v>1390</v>
      </c>
    </row>
    <row r="17" spans="2:5" x14ac:dyDescent="0.3">
      <c r="B17" s="40" t="s">
        <v>1443</v>
      </c>
      <c r="C17" s="50" t="s">
        <v>1385</v>
      </c>
      <c r="D17" s="36" t="e">
        <f>1-D7/D13</f>
        <v>#DIV/0!</v>
      </c>
    </row>
    <row r="18" spans="2:5" x14ac:dyDescent="0.3">
      <c r="B18" s="75"/>
      <c r="C18" s="68"/>
      <c r="D18" s="68"/>
      <c r="E18" s="68"/>
    </row>
  </sheetData>
  <sheetProtection algorithmName="SHA-512" hashValue="81/+byp4CvaY18TLBZaow0w38JP1AU2OuEnuM+BrV2cACbHAPJ+dlPFPSovpVN7kvPCGmiX1H5sZ4v8JFGKtFQ==" saltValue="sGcDoMssYnHbLfj/WTBD2g==" spinCount="100000" sheet="1" objects="1" scenarios="1"/>
  <mergeCells count="1">
    <mergeCell ref="C1:I1"/>
  </mergeCells>
  <pageMargins left="0.70866141732283472" right="0.70866141732283472" top="0.74803149606299213" bottom="0.74803149606299213" header="0.31496062992125984" footer="0.31496062992125984"/>
  <pageSetup paperSize="9" scale="63" fitToHeight="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CEAEE-1FC8-4596-9E0E-010CCF04BDC8}">
  <dimension ref="A1:J502"/>
  <sheetViews>
    <sheetView workbookViewId="0">
      <pane xSplit="1" ySplit="2" topLeftCell="B3" activePane="bottomRight" state="frozen"/>
      <selection pane="topRight" activeCell="B1" sqref="B1"/>
      <selection pane="bottomLeft" activeCell="A3" sqref="A3"/>
      <selection pane="bottomRight" activeCell="F2" sqref="F2"/>
    </sheetView>
  </sheetViews>
  <sheetFormatPr baseColWidth="10" defaultColWidth="11" defaultRowHeight="14.4" x14ac:dyDescent="0.3"/>
  <cols>
    <col min="1" max="1" width="4.5" style="3" customWidth="1"/>
    <col min="2" max="2" width="13.69921875" style="5" customWidth="1"/>
    <col min="3" max="4" width="16.296875" style="4" customWidth="1"/>
    <col min="5" max="5" width="18.796875" style="5" customWidth="1"/>
    <col min="6" max="9" width="14.19921875" style="5" customWidth="1"/>
    <col min="10" max="10" width="54.3984375" style="4" customWidth="1"/>
    <col min="11" max="11" width="10.3984375" style="1"/>
    <col min="12" max="16384" width="11" style="1"/>
  </cols>
  <sheetData>
    <row r="1" spans="1:10" s="81" customFormat="1" ht="21.6" customHeight="1" x14ac:dyDescent="0.25">
      <c r="A1" s="76"/>
      <c r="B1" s="78"/>
      <c r="C1" s="77">
        <f>SUM(C$3:$C$500)</f>
        <v>0</v>
      </c>
      <c r="D1" s="77">
        <f>SUM($D$3:D$500)</f>
        <v>0</v>
      </c>
      <c r="E1" s="82"/>
      <c r="F1" s="80">
        <f>COUNTIF($F$3:$F$500,"nouveau")</f>
        <v>0</v>
      </c>
      <c r="G1" s="80">
        <f>COUNTIF($G$3:$G$500,"OUI")</f>
        <v>0</v>
      </c>
      <c r="H1" s="80">
        <f>COUNTIF($H$3:$H$500,"OUI")</f>
        <v>0</v>
      </c>
      <c r="I1" s="80">
        <f>COUNTIF($I$3:$I$500,"OUI")</f>
        <v>0</v>
      </c>
      <c r="J1" s="77"/>
    </row>
    <row r="2" spans="1:10" s="8" customFormat="1" ht="46.8" customHeight="1" x14ac:dyDescent="0.25">
      <c r="A2" s="6" t="s">
        <v>2</v>
      </c>
      <c r="B2" s="2" t="s">
        <v>3</v>
      </c>
      <c r="C2" s="7" t="s">
        <v>264</v>
      </c>
      <c r="D2" s="7" t="s">
        <v>1423</v>
      </c>
      <c r="E2" s="2" t="s">
        <v>1516</v>
      </c>
      <c r="F2" s="2" t="s">
        <v>1424</v>
      </c>
      <c r="G2" s="2" t="s">
        <v>265</v>
      </c>
      <c r="H2" s="2" t="s">
        <v>1401</v>
      </c>
      <c r="I2" s="2" t="s">
        <v>266</v>
      </c>
      <c r="J2" s="7" t="s">
        <v>1483</v>
      </c>
    </row>
    <row r="3" spans="1:10" x14ac:dyDescent="0.3">
      <c r="A3" s="3" t="s">
        <v>14</v>
      </c>
      <c r="C3" s="94"/>
      <c r="D3" s="94"/>
      <c r="J3" s="94"/>
    </row>
    <row r="4" spans="1:10" x14ac:dyDescent="0.3">
      <c r="A4" s="3" t="s">
        <v>15</v>
      </c>
      <c r="C4" s="94"/>
      <c r="D4" s="94"/>
      <c r="J4" s="94"/>
    </row>
    <row r="5" spans="1:10" x14ac:dyDescent="0.3">
      <c r="A5" s="3" t="s">
        <v>16</v>
      </c>
      <c r="C5" s="94"/>
      <c r="D5" s="94"/>
      <c r="J5" s="94"/>
    </row>
    <row r="6" spans="1:10" x14ac:dyDescent="0.3">
      <c r="A6" s="3" t="s">
        <v>17</v>
      </c>
      <c r="C6" s="94"/>
      <c r="D6" s="94"/>
      <c r="J6" s="94"/>
    </row>
    <row r="7" spans="1:10" x14ac:dyDescent="0.3">
      <c r="A7" s="3" t="s">
        <v>18</v>
      </c>
      <c r="C7" s="94"/>
      <c r="D7" s="94"/>
      <c r="J7" s="94"/>
    </row>
    <row r="8" spans="1:10" x14ac:dyDescent="0.3">
      <c r="A8" s="3" t="s">
        <v>19</v>
      </c>
      <c r="C8" s="94"/>
      <c r="D8" s="94"/>
      <c r="J8" s="94"/>
    </row>
    <row r="9" spans="1:10" x14ac:dyDescent="0.3">
      <c r="A9" s="3" t="s">
        <v>20</v>
      </c>
      <c r="C9" s="94"/>
      <c r="D9" s="94"/>
      <c r="J9" s="94"/>
    </row>
    <row r="10" spans="1:10" x14ac:dyDescent="0.3">
      <c r="A10" s="3" t="s">
        <v>21</v>
      </c>
      <c r="C10" s="94"/>
      <c r="D10" s="94"/>
      <c r="J10" s="94"/>
    </row>
    <row r="11" spans="1:10" x14ac:dyDescent="0.3">
      <c r="A11" s="3" t="s">
        <v>22</v>
      </c>
      <c r="C11" s="94"/>
      <c r="D11" s="94"/>
      <c r="J11" s="94"/>
    </row>
    <row r="12" spans="1:10" x14ac:dyDescent="0.3">
      <c r="A12" s="3" t="s">
        <v>23</v>
      </c>
      <c r="C12" s="94"/>
      <c r="D12" s="94"/>
      <c r="J12" s="94"/>
    </row>
    <row r="13" spans="1:10" x14ac:dyDescent="0.3">
      <c r="A13" s="3" t="s">
        <v>24</v>
      </c>
      <c r="C13" s="94"/>
      <c r="D13" s="94"/>
      <c r="J13" s="94"/>
    </row>
    <row r="14" spans="1:10" x14ac:dyDescent="0.3">
      <c r="A14" s="3" t="s">
        <v>25</v>
      </c>
      <c r="C14" s="94"/>
      <c r="D14" s="94"/>
      <c r="J14" s="94"/>
    </row>
    <row r="15" spans="1:10" x14ac:dyDescent="0.3">
      <c r="A15" s="3" t="s">
        <v>26</v>
      </c>
      <c r="C15" s="94"/>
      <c r="D15" s="94"/>
      <c r="J15" s="94"/>
    </row>
    <row r="16" spans="1:10" x14ac:dyDescent="0.3">
      <c r="A16" s="3" t="s">
        <v>27</v>
      </c>
      <c r="C16" s="94"/>
      <c r="D16" s="94"/>
      <c r="J16" s="94"/>
    </row>
    <row r="17" spans="1:10" x14ac:dyDescent="0.3">
      <c r="A17" s="3" t="s">
        <v>28</v>
      </c>
      <c r="C17" s="94"/>
      <c r="D17" s="94"/>
      <c r="J17" s="94"/>
    </row>
    <row r="18" spans="1:10" x14ac:dyDescent="0.3">
      <c r="A18" s="3" t="s">
        <v>29</v>
      </c>
      <c r="C18" s="94"/>
      <c r="D18" s="94"/>
      <c r="J18" s="94"/>
    </row>
    <row r="19" spans="1:10" x14ac:dyDescent="0.3">
      <c r="A19" s="3" t="s">
        <v>30</v>
      </c>
      <c r="C19" s="94"/>
      <c r="D19" s="94"/>
      <c r="J19" s="94"/>
    </row>
    <row r="20" spans="1:10" x14ac:dyDescent="0.3">
      <c r="A20" s="3" t="s">
        <v>31</v>
      </c>
      <c r="C20" s="94"/>
      <c r="D20" s="94"/>
      <c r="J20" s="94"/>
    </row>
    <row r="21" spans="1:10" x14ac:dyDescent="0.3">
      <c r="A21" s="3" t="s">
        <v>32</v>
      </c>
      <c r="C21" s="94"/>
      <c r="D21" s="94"/>
      <c r="J21" s="94"/>
    </row>
    <row r="22" spans="1:10" x14ac:dyDescent="0.3">
      <c r="A22" s="3" t="s">
        <v>33</v>
      </c>
      <c r="C22" s="94"/>
      <c r="D22" s="94"/>
      <c r="J22" s="94"/>
    </row>
    <row r="23" spans="1:10" x14ac:dyDescent="0.3">
      <c r="A23" s="3" t="s">
        <v>34</v>
      </c>
      <c r="C23" s="94"/>
      <c r="D23" s="94"/>
      <c r="J23" s="94"/>
    </row>
    <row r="24" spans="1:10" x14ac:dyDescent="0.3">
      <c r="A24" s="3" t="s">
        <v>35</v>
      </c>
      <c r="C24" s="94"/>
      <c r="D24" s="94"/>
      <c r="J24" s="94"/>
    </row>
    <row r="25" spans="1:10" x14ac:dyDescent="0.3">
      <c r="A25" s="3" t="s">
        <v>36</v>
      </c>
      <c r="C25" s="94"/>
      <c r="D25" s="94"/>
      <c r="J25" s="94"/>
    </row>
    <row r="26" spans="1:10" x14ac:dyDescent="0.3">
      <c r="A26" s="3" t="s">
        <v>37</v>
      </c>
      <c r="C26" s="94"/>
      <c r="D26" s="94"/>
      <c r="J26" s="94"/>
    </row>
    <row r="27" spans="1:10" x14ac:dyDescent="0.3">
      <c r="A27" s="3" t="s">
        <v>38</v>
      </c>
      <c r="C27" s="94"/>
      <c r="D27" s="94"/>
      <c r="J27" s="94"/>
    </row>
    <row r="28" spans="1:10" x14ac:dyDescent="0.3">
      <c r="A28" s="3" t="s">
        <v>39</v>
      </c>
      <c r="C28" s="94"/>
      <c r="D28" s="94"/>
      <c r="J28" s="94"/>
    </row>
    <row r="29" spans="1:10" x14ac:dyDescent="0.3">
      <c r="A29" s="3" t="s">
        <v>40</v>
      </c>
      <c r="C29" s="94"/>
      <c r="D29" s="94"/>
      <c r="J29" s="94"/>
    </row>
    <row r="30" spans="1:10" x14ac:dyDescent="0.3">
      <c r="A30" s="3" t="s">
        <v>41</v>
      </c>
      <c r="C30" s="94"/>
      <c r="D30" s="94"/>
      <c r="J30" s="94"/>
    </row>
    <row r="31" spans="1:10" x14ac:dyDescent="0.3">
      <c r="A31" s="3" t="s">
        <v>42</v>
      </c>
      <c r="C31" s="94"/>
      <c r="D31" s="94"/>
      <c r="J31" s="94"/>
    </row>
    <row r="32" spans="1:10" x14ac:dyDescent="0.3">
      <c r="A32" s="3" t="s">
        <v>43</v>
      </c>
      <c r="C32" s="94"/>
      <c r="D32" s="94"/>
      <c r="J32" s="94"/>
    </row>
    <row r="33" spans="1:10" x14ac:dyDescent="0.3">
      <c r="A33" s="3" t="s">
        <v>44</v>
      </c>
      <c r="C33" s="94"/>
      <c r="D33" s="94"/>
      <c r="J33" s="94"/>
    </row>
    <row r="34" spans="1:10" x14ac:dyDescent="0.3">
      <c r="A34" s="3" t="s">
        <v>45</v>
      </c>
      <c r="C34" s="94"/>
      <c r="D34" s="94"/>
      <c r="J34" s="94"/>
    </row>
    <row r="35" spans="1:10" x14ac:dyDescent="0.3">
      <c r="A35" s="3" t="s">
        <v>46</v>
      </c>
      <c r="C35" s="94"/>
      <c r="D35" s="94"/>
      <c r="J35" s="94"/>
    </row>
    <row r="36" spans="1:10" x14ac:dyDescent="0.3">
      <c r="A36" s="3" t="s">
        <v>47</v>
      </c>
      <c r="C36" s="94"/>
      <c r="D36" s="94"/>
      <c r="J36" s="94"/>
    </row>
    <row r="37" spans="1:10" x14ac:dyDescent="0.3">
      <c r="A37" s="3" t="s">
        <v>48</v>
      </c>
      <c r="C37" s="94"/>
      <c r="D37" s="94"/>
      <c r="J37" s="94"/>
    </row>
    <row r="38" spans="1:10" x14ac:dyDescent="0.3">
      <c r="A38" s="3" t="s">
        <v>49</v>
      </c>
      <c r="C38" s="94"/>
      <c r="D38" s="94"/>
      <c r="J38" s="94"/>
    </row>
    <row r="39" spans="1:10" x14ac:dyDescent="0.3">
      <c r="A39" s="3" t="s">
        <v>50</v>
      </c>
      <c r="C39" s="94"/>
      <c r="D39" s="94"/>
      <c r="J39" s="94"/>
    </row>
    <row r="40" spans="1:10" x14ac:dyDescent="0.3">
      <c r="A40" s="3" t="s">
        <v>51</v>
      </c>
      <c r="C40" s="94"/>
      <c r="D40" s="94"/>
      <c r="J40" s="94"/>
    </row>
    <row r="41" spans="1:10" x14ac:dyDescent="0.3">
      <c r="A41" s="3" t="s">
        <v>52</v>
      </c>
      <c r="C41" s="94"/>
      <c r="D41" s="94"/>
      <c r="J41" s="94"/>
    </row>
    <row r="42" spans="1:10" x14ac:dyDescent="0.3">
      <c r="A42" s="3" t="s">
        <v>53</v>
      </c>
      <c r="C42" s="94"/>
      <c r="D42" s="94"/>
      <c r="J42" s="94"/>
    </row>
    <row r="43" spans="1:10" x14ac:dyDescent="0.3">
      <c r="A43" s="3" t="s">
        <v>54</v>
      </c>
      <c r="C43" s="94"/>
      <c r="D43" s="94"/>
      <c r="J43" s="94"/>
    </row>
    <row r="44" spans="1:10" x14ac:dyDescent="0.3">
      <c r="A44" s="3" t="s">
        <v>55</v>
      </c>
      <c r="C44" s="94"/>
      <c r="D44" s="94"/>
      <c r="J44" s="94"/>
    </row>
    <row r="45" spans="1:10" x14ac:dyDescent="0.3">
      <c r="A45" s="3" t="s">
        <v>56</v>
      </c>
      <c r="C45" s="94"/>
      <c r="D45" s="94"/>
      <c r="J45" s="94"/>
    </row>
    <row r="46" spans="1:10" x14ac:dyDescent="0.3">
      <c r="A46" s="3" t="s">
        <v>57</v>
      </c>
      <c r="C46" s="94"/>
      <c r="D46" s="94"/>
      <c r="J46" s="94"/>
    </row>
    <row r="47" spans="1:10" x14ac:dyDescent="0.3">
      <c r="A47" s="3" t="s">
        <v>58</v>
      </c>
      <c r="C47" s="94"/>
      <c r="D47" s="94"/>
      <c r="J47" s="94"/>
    </row>
    <row r="48" spans="1:10" x14ac:dyDescent="0.3">
      <c r="A48" s="3" t="s">
        <v>59</v>
      </c>
      <c r="C48" s="94"/>
      <c r="D48" s="94"/>
      <c r="J48" s="94"/>
    </row>
    <row r="49" spans="1:10" x14ac:dyDescent="0.3">
      <c r="A49" s="3" t="s">
        <v>60</v>
      </c>
      <c r="C49" s="94"/>
      <c r="D49" s="94"/>
      <c r="J49" s="94"/>
    </row>
    <row r="50" spans="1:10" x14ac:dyDescent="0.3">
      <c r="A50" s="3" t="s">
        <v>61</v>
      </c>
      <c r="C50" s="94"/>
      <c r="D50" s="94"/>
      <c r="J50" s="94"/>
    </row>
    <row r="51" spans="1:10" x14ac:dyDescent="0.3">
      <c r="A51" s="3" t="s">
        <v>62</v>
      </c>
      <c r="C51" s="94"/>
      <c r="D51" s="94"/>
      <c r="J51" s="94"/>
    </row>
    <row r="52" spans="1:10" x14ac:dyDescent="0.3">
      <c r="A52" s="3" t="s">
        <v>63</v>
      </c>
      <c r="C52" s="94"/>
      <c r="D52" s="94"/>
      <c r="J52" s="94"/>
    </row>
    <row r="53" spans="1:10" x14ac:dyDescent="0.3">
      <c r="A53" s="3" t="s">
        <v>64</v>
      </c>
      <c r="C53" s="94"/>
      <c r="D53" s="94"/>
      <c r="J53" s="94"/>
    </row>
    <row r="54" spans="1:10" x14ac:dyDescent="0.3">
      <c r="A54" s="3" t="s">
        <v>65</v>
      </c>
      <c r="C54" s="94"/>
      <c r="D54" s="94"/>
      <c r="J54" s="94"/>
    </row>
    <row r="55" spans="1:10" x14ac:dyDescent="0.3">
      <c r="A55" s="3" t="s">
        <v>66</v>
      </c>
      <c r="C55" s="94"/>
      <c r="D55" s="94"/>
      <c r="J55" s="94"/>
    </row>
    <row r="56" spans="1:10" x14ac:dyDescent="0.3">
      <c r="A56" s="3" t="s">
        <v>67</v>
      </c>
      <c r="C56" s="94"/>
      <c r="D56" s="94"/>
      <c r="J56" s="94"/>
    </row>
    <row r="57" spans="1:10" x14ac:dyDescent="0.3">
      <c r="A57" s="3" t="s">
        <v>68</v>
      </c>
      <c r="C57" s="94"/>
      <c r="D57" s="94"/>
      <c r="J57" s="94"/>
    </row>
    <row r="58" spans="1:10" x14ac:dyDescent="0.3">
      <c r="A58" s="3" t="s">
        <v>69</v>
      </c>
      <c r="C58" s="94"/>
      <c r="D58" s="94"/>
      <c r="J58" s="94"/>
    </row>
    <row r="59" spans="1:10" x14ac:dyDescent="0.3">
      <c r="A59" s="3" t="s">
        <v>70</v>
      </c>
      <c r="C59" s="94"/>
      <c r="D59" s="94"/>
      <c r="J59" s="94"/>
    </row>
    <row r="60" spans="1:10" x14ac:dyDescent="0.3">
      <c r="A60" s="3" t="s">
        <v>71</v>
      </c>
      <c r="C60" s="94"/>
      <c r="D60" s="94"/>
      <c r="J60" s="94"/>
    </row>
    <row r="61" spans="1:10" x14ac:dyDescent="0.3">
      <c r="A61" s="3" t="s">
        <v>72</v>
      </c>
      <c r="C61" s="94"/>
      <c r="D61" s="94"/>
      <c r="J61" s="94"/>
    </row>
    <row r="62" spans="1:10" x14ac:dyDescent="0.3">
      <c r="A62" s="3" t="s">
        <v>73</v>
      </c>
      <c r="C62" s="94"/>
      <c r="D62" s="94"/>
      <c r="J62" s="94"/>
    </row>
    <row r="63" spans="1:10" x14ac:dyDescent="0.3">
      <c r="A63" s="3" t="s">
        <v>74</v>
      </c>
      <c r="C63" s="94"/>
      <c r="D63" s="94"/>
      <c r="J63" s="94"/>
    </row>
    <row r="64" spans="1:10" x14ac:dyDescent="0.3">
      <c r="A64" s="3" t="s">
        <v>75</v>
      </c>
      <c r="C64" s="94"/>
      <c r="D64" s="94"/>
      <c r="J64" s="94"/>
    </row>
    <row r="65" spans="1:10" x14ac:dyDescent="0.3">
      <c r="A65" s="3" t="s">
        <v>76</v>
      </c>
      <c r="C65" s="94"/>
      <c r="D65" s="94"/>
      <c r="J65" s="94"/>
    </row>
    <row r="66" spans="1:10" x14ac:dyDescent="0.3">
      <c r="A66" s="3" t="s">
        <v>77</v>
      </c>
      <c r="C66" s="94"/>
      <c r="D66" s="94"/>
      <c r="J66" s="94"/>
    </row>
    <row r="67" spans="1:10" x14ac:dyDescent="0.3">
      <c r="A67" s="3" t="s">
        <v>78</v>
      </c>
      <c r="C67" s="94"/>
      <c r="D67" s="94"/>
      <c r="J67" s="94"/>
    </row>
    <row r="68" spans="1:10" x14ac:dyDescent="0.3">
      <c r="A68" s="3" t="s">
        <v>79</v>
      </c>
      <c r="C68" s="94"/>
      <c r="D68" s="94"/>
      <c r="J68" s="94"/>
    </row>
    <row r="69" spans="1:10" x14ac:dyDescent="0.3">
      <c r="A69" s="3" t="s">
        <v>80</v>
      </c>
      <c r="C69" s="94"/>
      <c r="D69" s="94"/>
      <c r="J69" s="94"/>
    </row>
    <row r="70" spans="1:10" x14ac:dyDescent="0.3">
      <c r="A70" s="3" t="s">
        <v>81</v>
      </c>
      <c r="C70" s="94"/>
      <c r="D70" s="94"/>
      <c r="J70" s="94"/>
    </row>
    <row r="71" spans="1:10" x14ac:dyDescent="0.3">
      <c r="A71" s="3" t="s">
        <v>82</v>
      </c>
      <c r="C71" s="94"/>
      <c r="D71" s="94"/>
      <c r="J71" s="94"/>
    </row>
    <row r="72" spans="1:10" x14ac:dyDescent="0.3">
      <c r="A72" s="3" t="s">
        <v>83</v>
      </c>
      <c r="C72" s="94"/>
      <c r="D72" s="94"/>
      <c r="J72" s="94"/>
    </row>
    <row r="73" spans="1:10" x14ac:dyDescent="0.3">
      <c r="A73" s="3" t="s">
        <v>84</v>
      </c>
      <c r="C73" s="94"/>
      <c r="D73" s="94"/>
      <c r="J73" s="94"/>
    </row>
    <row r="74" spans="1:10" x14ac:dyDescent="0.3">
      <c r="A74" s="3" t="s">
        <v>85</v>
      </c>
      <c r="C74" s="94"/>
      <c r="D74" s="94"/>
      <c r="J74" s="94"/>
    </row>
    <row r="75" spans="1:10" x14ac:dyDescent="0.3">
      <c r="A75" s="3" t="s">
        <v>86</v>
      </c>
      <c r="C75" s="94"/>
      <c r="D75" s="94"/>
      <c r="J75" s="94"/>
    </row>
    <row r="76" spans="1:10" x14ac:dyDescent="0.3">
      <c r="A76" s="3" t="s">
        <v>87</v>
      </c>
      <c r="C76" s="94"/>
      <c r="D76" s="94"/>
      <c r="J76" s="94"/>
    </row>
    <row r="77" spans="1:10" x14ac:dyDescent="0.3">
      <c r="A77" s="3" t="s">
        <v>88</v>
      </c>
      <c r="C77" s="94"/>
      <c r="D77" s="94"/>
      <c r="J77" s="94"/>
    </row>
    <row r="78" spans="1:10" x14ac:dyDescent="0.3">
      <c r="A78" s="3" t="s">
        <v>89</v>
      </c>
      <c r="C78" s="94"/>
      <c r="D78" s="94"/>
      <c r="J78" s="94"/>
    </row>
    <row r="79" spans="1:10" x14ac:dyDescent="0.3">
      <c r="A79" s="3" t="s">
        <v>90</v>
      </c>
      <c r="C79" s="94"/>
      <c r="D79" s="94"/>
      <c r="J79" s="94"/>
    </row>
    <row r="80" spans="1:10" x14ac:dyDescent="0.3">
      <c r="A80" s="3" t="s">
        <v>91</v>
      </c>
      <c r="C80" s="94"/>
      <c r="D80" s="94"/>
      <c r="J80" s="94"/>
    </row>
    <row r="81" spans="1:10" x14ac:dyDescent="0.3">
      <c r="A81" s="3" t="s">
        <v>92</v>
      </c>
      <c r="C81" s="94"/>
      <c r="D81" s="94"/>
      <c r="J81" s="94"/>
    </row>
    <row r="82" spans="1:10" x14ac:dyDescent="0.3">
      <c r="A82" s="3" t="s">
        <v>93</v>
      </c>
      <c r="C82" s="94"/>
      <c r="D82" s="94"/>
      <c r="J82" s="94"/>
    </row>
    <row r="83" spans="1:10" x14ac:dyDescent="0.3">
      <c r="A83" s="3" t="s">
        <v>94</v>
      </c>
      <c r="C83" s="94"/>
      <c r="D83" s="94"/>
      <c r="J83" s="94"/>
    </row>
    <row r="84" spans="1:10" x14ac:dyDescent="0.3">
      <c r="A84" s="3" t="s">
        <v>95</v>
      </c>
      <c r="C84" s="94"/>
      <c r="D84" s="94"/>
      <c r="J84" s="94"/>
    </row>
    <row r="85" spans="1:10" x14ac:dyDescent="0.3">
      <c r="A85" s="3" t="s">
        <v>96</v>
      </c>
      <c r="C85" s="94"/>
      <c r="D85" s="94"/>
      <c r="J85" s="94"/>
    </row>
    <row r="86" spans="1:10" x14ac:dyDescent="0.3">
      <c r="A86" s="3" t="s">
        <v>97</v>
      </c>
      <c r="C86" s="94"/>
      <c r="D86" s="94"/>
      <c r="J86" s="94"/>
    </row>
    <row r="87" spans="1:10" x14ac:dyDescent="0.3">
      <c r="A87" s="3" t="s">
        <v>98</v>
      </c>
      <c r="C87" s="94"/>
      <c r="D87" s="94"/>
      <c r="J87" s="94"/>
    </row>
    <row r="88" spans="1:10" x14ac:dyDescent="0.3">
      <c r="A88" s="3" t="s">
        <v>99</v>
      </c>
      <c r="C88" s="94"/>
      <c r="D88" s="94"/>
      <c r="J88" s="94"/>
    </row>
    <row r="89" spans="1:10" x14ac:dyDescent="0.3">
      <c r="A89" s="3" t="s">
        <v>100</v>
      </c>
      <c r="C89" s="94"/>
      <c r="D89" s="94"/>
      <c r="J89" s="94"/>
    </row>
    <row r="90" spans="1:10" x14ac:dyDescent="0.3">
      <c r="A90" s="3" t="s">
        <v>101</v>
      </c>
      <c r="C90" s="94"/>
      <c r="D90" s="94"/>
      <c r="J90" s="94"/>
    </row>
    <row r="91" spans="1:10" x14ac:dyDescent="0.3">
      <c r="A91" s="3" t="s">
        <v>102</v>
      </c>
      <c r="C91" s="94"/>
      <c r="D91" s="94"/>
      <c r="J91" s="94"/>
    </row>
    <row r="92" spans="1:10" x14ac:dyDescent="0.3">
      <c r="A92" s="3" t="s">
        <v>103</v>
      </c>
      <c r="C92" s="94"/>
      <c r="D92" s="94"/>
      <c r="J92" s="94"/>
    </row>
    <row r="93" spans="1:10" x14ac:dyDescent="0.3">
      <c r="A93" s="3" t="s">
        <v>104</v>
      </c>
      <c r="C93" s="94"/>
      <c r="D93" s="94"/>
      <c r="J93" s="94"/>
    </row>
    <row r="94" spans="1:10" x14ac:dyDescent="0.3">
      <c r="A94" s="3" t="s">
        <v>105</v>
      </c>
      <c r="C94" s="94"/>
      <c r="D94" s="94"/>
      <c r="J94" s="94"/>
    </row>
    <row r="95" spans="1:10" x14ac:dyDescent="0.3">
      <c r="A95" s="3" t="s">
        <v>106</v>
      </c>
      <c r="C95" s="94"/>
      <c r="D95" s="94"/>
      <c r="J95" s="94"/>
    </row>
    <row r="96" spans="1:10" x14ac:dyDescent="0.3">
      <c r="A96" s="3" t="s">
        <v>107</v>
      </c>
      <c r="C96" s="94"/>
      <c r="D96" s="94"/>
      <c r="J96" s="94"/>
    </row>
    <row r="97" spans="1:10" x14ac:dyDescent="0.3">
      <c r="A97" s="3" t="s">
        <v>108</v>
      </c>
      <c r="C97" s="94"/>
      <c r="D97" s="94"/>
      <c r="J97" s="94"/>
    </row>
    <row r="98" spans="1:10" x14ac:dyDescent="0.3">
      <c r="A98" s="3" t="s">
        <v>109</v>
      </c>
      <c r="C98" s="94"/>
      <c r="D98" s="94"/>
      <c r="J98" s="94"/>
    </row>
    <row r="99" spans="1:10" x14ac:dyDescent="0.3">
      <c r="A99" s="3" t="s">
        <v>110</v>
      </c>
      <c r="C99" s="94"/>
      <c r="D99" s="94"/>
      <c r="J99" s="94"/>
    </row>
    <row r="100" spans="1:10" x14ac:dyDescent="0.3">
      <c r="A100" s="3" t="s">
        <v>111</v>
      </c>
      <c r="C100" s="94"/>
      <c r="D100" s="94"/>
      <c r="J100" s="94"/>
    </row>
    <row r="101" spans="1:10" x14ac:dyDescent="0.3">
      <c r="A101" s="3" t="s">
        <v>112</v>
      </c>
      <c r="C101" s="94"/>
      <c r="D101" s="94"/>
      <c r="J101" s="94"/>
    </row>
    <row r="102" spans="1:10" x14ac:dyDescent="0.3">
      <c r="A102" s="3" t="s">
        <v>113</v>
      </c>
      <c r="C102" s="94"/>
      <c r="D102" s="94"/>
      <c r="J102" s="94"/>
    </row>
    <row r="103" spans="1:10" x14ac:dyDescent="0.3">
      <c r="A103" s="3" t="s">
        <v>114</v>
      </c>
      <c r="C103" s="94"/>
      <c r="D103" s="94"/>
      <c r="J103" s="94"/>
    </row>
    <row r="104" spans="1:10" x14ac:dyDescent="0.3">
      <c r="A104" s="3" t="s">
        <v>115</v>
      </c>
      <c r="C104" s="94"/>
      <c r="D104" s="94"/>
      <c r="J104" s="94"/>
    </row>
    <row r="105" spans="1:10" x14ac:dyDescent="0.3">
      <c r="A105" s="3" t="s">
        <v>116</v>
      </c>
      <c r="C105" s="94"/>
      <c r="D105" s="94"/>
      <c r="J105" s="94"/>
    </row>
    <row r="106" spans="1:10" x14ac:dyDescent="0.3">
      <c r="A106" s="3" t="s">
        <v>117</v>
      </c>
      <c r="C106" s="94"/>
      <c r="D106" s="94"/>
      <c r="J106" s="94"/>
    </row>
    <row r="107" spans="1:10" x14ac:dyDescent="0.3">
      <c r="A107" s="3" t="s">
        <v>118</v>
      </c>
      <c r="C107" s="94"/>
      <c r="D107" s="94"/>
      <c r="J107" s="94"/>
    </row>
    <row r="108" spans="1:10" x14ac:dyDescent="0.3">
      <c r="A108" s="3" t="s">
        <v>119</v>
      </c>
      <c r="C108" s="94"/>
      <c r="D108" s="94"/>
      <c r="J108" s="94"/>
    </row>
    <row r="109" spans="1:10" x14ac:dyDescent="0.3">
      <c r="A109" s="3" t="s">
        <v>120</v>
      </c>
      <c r="C109" s="94"/>
      <c r="D109" s="94"/>
      <c r="J109" s="94"/>
    </row>
    <row r="110" spans="1:10" x14ac:dyDescent="0.3">
      <c r="A110" s="3" t="s">
        <v>121</v>
      </c>
      <c r="C110" s="94"/>
      <c r="D110" s="94"/>
      <c r="J110" s="94"/>
    </row>
    <row r="111" spans="1:10" x14ac:dyDescent="0.3">
      <c r="A111" s="3" t="s">
        <v>122</v>
      </c>
      <c r="C111" s="94"/>
      <c r="D111" s="94"/>
      <c r="J111" s="94"/>
    </row>
    <row r="112" spans="1:10" x14ac:dyDescent="0.3">
      <c r="A112" s="3" t="s">
        <v>123</v>
      </c>
      <c r="C112" s="94"/>
      <c r="D112" s="94"/>
      <c r="J112" s="94"/>
    </row>
    <row r="113" spans="1:10" x14ac:dyDescent="0.3">
      <c r="A113" s="3" t="s">
        <v>124</v>
      </c>
      <c r="C113" s="94"/>
      <c r="D113" s="94"/>
      <c r="J113" s="94"/>
    </row>
    <row r="114" spans="1:10" x14ac:dyDescent="0.3">
      <c r="A114" s="3" t="s">
        <v>125</v>
      </c>
      <c r="C114" s="94"/>
      <c r="D114" s="94"/>
      <c r="J114" s="94"/>
    </row>
    <row r="115" spans="1:10" x14ac:dyDescent="0.3">
      <c r="A115" s="3" t="s">
        <v>126</v>
      </c>
      <c r="C115" s="94"/>
      <c r="D115" s="94"/>
      <c r="J115" s="94"/>
    </row>
    <row r="116" spans="1:10" x14ac:dyDescent="0.3">
      <c r="A116" s="3" t="s">
        <v>127</v>
      </c>
      <c r="C116" s="94"/>
      <c r="D116" s="94"/>
      <c r="J116" s="94"/>
    </row>
    <row r="117" spans="1:10" x14ac:dyDescent="0.3">
      <c r="A117" s="3" t="s">
        <v>128</v>
      </c>
      <c r="C117" s="94"/>
      <c r="D117" s="94"/>
      <c r="J117" s="94"/>
    </row>
    <row r="118" spans="1:10" x14ac:dyDescent="0.3">
      <c r="A118" s="3" t="s">
        <v>129</v>
      </c>
      <c r="C118" s="94"/>
      <c r="D118" s="94"/>
      <c r="J118" s="94"/>
    </row>
    <row r="119" spans="1:10" x14ac:dyDescent="0.3">
      <c r="A119" s="3" t="s">
        <v>130</v>
      </c>
      <c r="C119" s="94"/>
      <c r="D119" s="94"/>
      <c r="J119" s="94"/>
    </row>
    <row r="120" spans="1:10" x14ac:dyDescent="0.3">
      <c r="A120" s="3" t="s">
        <v>131</v>
      </c>
      <c r="C120" s="94"/>
      <c r="D120" s="94"/>
      <c r="J120" s="94"/>
    </row>
    <row r="121" spans="1:10" x14ac:dyDescent="0.3">
      <c r="A121" s="3" t="s">
        <v>132</v>
      </c>
      <c r="C121" s="94"/>
      <c r="D121" s="94"/>
      <c r="J121" s="94"/>
    </row>
    <row r="122" spans="1:10" x14ac:dyDescent="0.3">
      <c r="A122" s="3" t="s">
        <v>133</v>
      </c>
      <c r="C122" s="94"/>
      <c r="D122" s="94"/>
      <c r="J122" s="94"/>
    </row>
    <row r="123" spans="1:10" x14ac:dyDescent="0.3">
      <c r="A123" s="3" t="s">
        <v>134</v>
      </c>
      <c r="C123" s="94"/>
      <c r="D123" s="94"/>
      <c r="J123" s="94"/>
    </row>
    <row r="124" spans="1:10" x14ac:dyDescent="0.3">
      <c r="A124" s="3" t="s">
        <v>135</v>
      </c>
      <c r="C124" s="94"/>
      <c r="D124" s="94"/>
      <c r="J124" s="94"/>
    </row>
    <row r="125" spans="1:10" x14ac:dyDescent="0.3">
      <c r="A125" s="3" t="s">
        <v>136</v>
      </c>
      <c r="C125" s="94"/>
      <c r="D125" s="94"/>
      <c r="J125" s="94"/>
    </row>
    <row r="126" spans="1:10" x14ac:dyDescent="0.3">
      <c r="A126" s="3" t="s">
        <v>137</v>
      </c>
      <c r="C126" s="94"/>
      <c r="D126" s="94"/>
      <c r="J126" s="94"/>
    </row>
    <row r="127" spans="1:10" x14ac:dyDescent="0.3">
      <c r="A127" s="3" t="s">
        <v>138</v>
      </c>
      <c r="C127" s="94"/>
      <c r="D127" s="94"/>
      <c r="J127" s="94"/>
    </row>
    <row r="128" spans="1:10" x14ac:dyDescent="0.3">
      <c r="A128" s="3" t="s">
        <v>139</v>
      </c>
      <c r="C128" s="94"/>
      <c r="D128" s="94"/>
      <c r="J128" s="94"/>
    </row>
    <row r="129" spans="1:10" x14ac:dyDescent="0.3">
      <c r="A129" s="3" t="s">
        <v>140</v>
      </c>
      <c r="C129" s="94"/>
      <c r="D129" s="94"/>
      <c r="J129" s="94"/>
    </row>
    <row r="130" spans="1:10" x14ac:dyDescent="0.3">
      <c r="A130" s="3" t="s">
        <v>141</v>
      </c>
      <c r="C130" s="94"/>
      <c r="D130" s="94"/>
      <c r="J130" s="94"/>
    </row>
    <row r="131" spans="1:10" x14ac:dyDescent="0.3">
      <c r="A131" s="3" t="s">
        <v>142</v>
      </c>
      <c r="C131" s="94"/>
      <c r="D131" s="94"/>
      <c r="J131" s="94"/>
    </row>
    <row r="132" spans="1:10" x14ac:dyDescent="0.3">
      <c r="A132" s="3" t="s">
        <v>143</v>
      </c>
      <c r="C132" s="94"/>
      <c r="D132" s="94"/>
      <c r="J132" s="94"/>
    </row>
    <row r="133" spans="1:10" x14ac:dyDescent="0.3">
      <c r="A133" s="3" t="s">
        <v>144</v>
      </c>
      <c r="C133" s="94"/>
      <c r="D133" s="94"/>
      <c r="J133" s="94"/>
    </row>
    <row r="134" spans="1:10" x14ac:dyDescent="0.3">
      <c r="A134" s="3" t="s">
        <v>145</v>
      </c>
      <c r="C134" s="94"/>
      <c r="D134" s="94"/>
      <c r="J134" s="94"/>
    </row>
    <row r="135" spans="1:10" x14ac:dyDescent="0.3">
      <c r="A135" s="3" t="s">
        <v>146</v>
      </c>
      <c r="C135" s="94"/>
      <c r="D135" s="94"/>
      <c r="J135" s="94"/>
    </row>
    <row r="136" spans="1:10" x14ac:dyDescent="0.3">
      <c r="A136" s="3" t="s">
        <v>147</v>
      </c>
      <c r="C136" s="94"/>
      <c r="D136" s="94"/>
      <c r="J136" s="94"/>
    </row>
    <row r="137" spans="1:10" x14ac:dyDescent="0.3">
      <c r="A137" s="3" t="s">
        <v>148</v>
      </c>
      <c r="C137" s="94"/>
      <c r="D137" s="94"/>
      <c r="J137" s="94"/>
    </row>
    <row r="138" spans="1:10" x14ac:dyDescent="0.3">
      <c r="A138" s="3" t="s">
        <v>149</v>
      </c>
      <c r="C138" s="94"/>
      <c r="D138" s="94"/>
      <c r="J138" s="94"/>
    </row>
    <row r="139" spans="1:10" x14ac:dyDescent="0.3">
      <c r="A139" s="3" t="s">
        <v>150</v>
      </c>
      <c r="C139" s="94"/>
      <c r="D139" s="94"/>
      <c r="J139" s="94"/>
    </row>
    <row r="140" spans="1:10" x14ac:dyDescent="0.3">
      <c r="A140" s="3" t="s">
        <v>151</v>
      </c>
      <c r="C140" s="94"/>
      <c r="D140" s="94"/>
      <c r="J140" s="94"/>
    </row>
    <row r="141" spans="1:10" x14ac:dyDescent="0.3">
      <c r="A141" s="3" t="s">
        <v>152</v>
      </c>
      <c r="C141" s="94"/>
      <c r="D141" s="94"/>
      <c r="J141" s="94"/>
    </row>
    <row r="142" spans="1:10" x14ac:dyDescent="0.3">
      <c r="A142" s="3" t="s">
        <v>153</v>
      </c>
      <c r="C142" s="94"/>
      <c r="D142" s="94"/>
      <c r="J142" s="94"/>
    </row>
    <row r="143" spans="1:10" x14ac:dyDescent="0.3">
      <c r="A143" s="3" t="s">
        <v>154</v>
      </c>
      <c r="C143" s="94"/>
      <c r="D143" s="94"/>
      <c r="J143" s="94"/>
    </row>
    <row r="144" spans="1:10" x14ac:dyDescent="0.3">
      <c r="A144" s="3" t="s">
        <v>155</v>
      </c>
      <c r="C144" s="94"/>
      <c r="D144" s="94"/>
      <c r="J144" s="94"/>
    </row>
    <row r="145" spans="1:10" x14ac:dyDescent="0.3">
      <c r="A145" s="3" t="s">
        <v>156</v>
      </c>
      <c r="C145" s="94"/>
      <c r="D145" s="94"/>
      <c r="J145" s="94"/>
    </row>
    <row r="146" spans="1:10" x14ac:dyDescent="0.3">
      <c r="A146" s="3" t="s">
        <v>157</v>
      </c>
      <c r="C146" s="94"/>
      <c r="D146" s="94"/>
      <c r="J146" s="94"/>
    </row>
    <row r="147" spans="1:10" x14ac:dyDescent="0.3">
      <c r="A147" s="3" t="s">
        <v>158</v>
      </c>
      <c r="C147" s="94"/>
      <c r="D147" s="94"/>
      <c r="J147" s="94"/>
    </row>
    <row r="148" spans="1:10" x14ac:dyDescent="0.3">
      <c r="A148" s="3" t="s">
        <v>159</v>
      </c>
      <c r="C148" s="94"/>
      <c r="D148" s="94"/>
      <c r="J148" s="94"/>
    </row>
    <row r="149" spans="1:10" x14ac:dyDescent="0.3">
      <c r="A149" s="3" t="s">
        <v>160</v>
      </c>
      <c r="C149" s="94"/>
      <c r="D149" s="94"/>
      <c r="J149" s="94"/>
    </row>
    <row r="150" spans="1:10" x14ac:dyDescent="0.3">
      <c r="A150" s="3" t="s">
        <v>161</v>
      </c>
      <c r="C150" s="94"/>
      <c r="D150" s="94"/>
      <c r="J150" s="94"/>
    </row>
    <row r="151" spans="1:10" x14ac:dyDescent="0.3">
      <c r="A151" s="3" t="s">
        <v>162</v>
      </c>
      <c r="C151" s="94"/>
      <c r="D151" s="94"/>
      <c r="J151" s="94"/>
    </row>
    <row r="152" spans="1:10" x14ac:dyDescent="0.3">
      <c r="A152" s="3" t="s">
        <v>163</v>
      </c>
      <c r="C152" s="94"/>
      <c r="D152" s="94"/>
      <c r="J152" s="94"/>
    </row>
    <row r="153" spans="1:10" x14ac:dyDescent="0.3">
      <c r="A153" s="3" t="s">
        <v>164</v>
      </c>
      <c r="C153" s="94"/>
      <c r="D153" s="94"/>
      <c r="J153" s="94"/>
    </row>
    <row r="154" spans="1:10" x14ac:dyDescent="0.3">
      <c r="A154" s="3" t="s">
        <v>165</v>
      </c>
      <c r="C154" s="94"/>
      <c r="D154" s="94"/>
      <c r="J154" s="94"/>
    </row>
    <row r="155" spans="1:10" x14ac:dyDescent="0.3">
      <c r="A155" s="3" t="s">
        <v>166</v>
      </c>
      <c r="C155" s="94"/>
      <c r="D155" s="94"/>
      <c r="J155" s="94"/>
    </row>
    <row r="156" spans="1:10" x14ac:dyDescent="0.3">
      <c r="A156" s="3" t="s">
        <v>167</v>
      </c>
      <c r="C156" s="94"/>
      <c r="D156" s="94"/>
      <c r="J156" s="94"/>
    </row>
    <row r="157" spans="1:10" x14ac:dyDescent="0.3">
      <c r="A157" s="3" t="s">
        <v>168</v>
      </c>
      <c r="C157" s="94"/>
      <c r="D157" s="94"/>
      <c r="J157" s="94"/>
    </row>
    <row r="158" spans="1:10" x14ac:dyDescent="0.3">
      <c r="A158" s="3" t="s">
        <v>169</v>
      </c>
      <c r="C158" s="94"/>
      <c r="D158" s="94"/>
      <c r="J158" s="94"/>
    </row>
    <row r="159" spans="1:10" x14ac:dyDescent="0.3">
      <c r="A159" s="3" t="s">
        <v>170</v>
      </c>
      <c r="C159" s="94"/>
      <c r="D159" s="94"/>
      <c r="J159" s="94"/>
    </row>
    <row r="160" spans="1:10" x14ac:dyDescent="0.3">
      <c r="A160" s="3" t="s">
        <v>171</v>
      </c>
      <c r="C160" s="94"/>
      <c r="D160" s="94"/>
      <c r="J160" s="94"/>
    </row>
    <row r="161" spans="1:10" x14ac:dyDescent="0.3">
      <c r="A161" s="3" t="s">
        <v>172</v>
      </c>
      <c r="C161" s="94"/>
      <c r="D161" s="94"/>
      <c r="J161" s="94"/>
    </row>
    <row r="162" spans="1:10" x14ac:dyDescent="0.3">
      <c r="A162" s="3" t="s">
        <v>173</v>
      </c>
      <c r="C162" s="94"/>
      <c r="D162" s="94"/>
      <c r="J162" s="94"/>
    </row>
    <row r="163" spans="1:10" x14ac:dyDescent="0.3">
      <c r="A163" s="3" t="s">
        <v>174</v>
      </c>
      <c r="C163" s="94"/>
      <c r="D163" s="94"/>
      <c r="J163" s="94"/>
    </row>
    <row r="164" spans="1:10" x14ac:dyDescent="0.3">
      <c r="A164" s="3" t="s">
        <v>175</v>
      </c>
      <c r="C164" s="94"/>
      <c r="D164" s="94"/>
      <c r="J164" s="94"/>
    </row>
    <row r="165" spans="1:10" x14ac:dyDescent="0.3">
      <c r="A165" s="3" t="s">
        <v>176</v>
      </c>
      <c r="C165" s="94"/>
      <c r="D165" s="94"/>
      <c r="J165" s="94"/>
    </row>
    <row r="166" spans="1:10" x14ac:dyDescent="0.3">
      <c r="A166" s="3" t="s">
        <v>177</v>
      </c>
      <c r="C166" s="94"/>
      <c r="D166" s="94"/>
      <c r="J166" s="94"/>
    </row>
    <row r="167" spans="1:10" x14ac:dyDescent="0.3">
      <c r="A167" s="3" t="s">
        <v>178</v>
      </c>
      <c r="C167" s="94"/>
      <c r="D167" s="94"/>
      <c r="J167" s="94"/>
    </row>
    <row r="168" spans="1:10" x14ac:dyDescent="0.3">
      <c r="A168" s="3" t="s">
        <v>179</v>
      </c>
      <c r="C168" s="94"/>
      <c r="D168" s="94"/>
      <c r="J168" s="94"/>
    </row>
    <row r="169" spans="1:10" x14ac:dyDescent="0.3">
      <c r="A169" s="3" t="s">
        <v>180</v>
      </c>
      <c r="C169" s="94"/>
      <c r="D169" s="94"/>
      <c r="J169" s="94"/>
    </row>
    <row r="170" spans="1:10" x14ac:dyDescent="0.3">
      <c r="A170" s="3" t="s">
        <v>181</v>
      </c>
      <c r="C170" s="94"/>
      <c r="D170" s="94"/>
      <c r="J170" s="94"/>
    </row>
    <row r="171" spans="1:10" x14ac:dyDescent="0.3">
      <c r="A171" s="3" t="s">
        <v>182</v>
      </c>
      <c r="C171" s="94"/>
      <c r="D171" s="94"/>
      <c r="J171" s="94"/>
    </row>
    <row r="172" spans="1:10" x14ac:dyDescent="0.3">
      <c r="A172" s="3" t="s">
        <v>183</v>
      </c>
      <c r="C172" s="94"/>
      <c r="D172" s="94"/>
      <c r="J172" s="94"/>
    </row>
    <row r="173" spans="1:10" x14ac:dyDescent="0.3">
      <c r="A173" s="3" t="s">
        <v>184</v>
      </c>
      <c r="C173" s="94"/>
      <c r="D173" s="94"/>
      <c r="J173" s="94"/>
    </row>
    <row r="174" spans="1:10" x14ac:dyDescent="0.3">
      <c r="A174" s="3" t="s">
        <v>185</v>
      </c>
      <c r="C174" s="94"/>
      <c r="D174" s="94"/>
      <c r="J174" s="94"/>
    </row>
    <row r="175" spans="1:10" x14ac:dyDescent="0.3">
      <c r="A175" s="3" t="s">
        <v>186</v>
      </c>
      <c r="C175" s="94"/>
      <c r="D175" s="94"/>
      <c r="J175" s="94"/>
    </row>
    <row r="176" spans="1:10" x14ac:dyDescent="0.3">
      <c r="A176" s="3" t="s">
        <v>187</v>
      </c>
      <c r="C176" s="94"/>
      <c r="D176" s="94"/>
      <c r="J176" s="94"/>
    </row>
    <row r="177" spans="1:10" x14ac:dyDescent="0.3">
      <c r="A177" s="3" t="s">
        <v>188</v>
      </c>
      <c r="C177" s="94"/>
      <c r="D177" s="94"/>
      <c r="J177" s="94"/>
    </row>
    <row r="178" spans="1:10" x14ac:dyDescent="0.3">
      <c r="A178" s="3" t="s">
        <v>189</v>
      </c>
      <c r="C178" s="94"/>
      <c r="D178" s="94"/>
      <c r="J178" s="94"/>
    </row>
    <row r="179" spans="1:10" x14ac:dyDescent="0.3">
      <c r="A179" s="3" t="s">
        <v>190</v>
      </c>
      <c r="C179" s="94"/>
      <c r="D179" s="94"/>
      <c r="J179" s="94"/>
    </row>
    <row r="180" spans="1:10" x14ac:dyDescent="0.3">
      <c r="A180" s="3" t="s">
        <v>191</v>
      </c>
      <c r="C180" s="94"/>
      <c r="D180" s="94"/>
      <c r="J180" s="94"/>
    </row>
    <row r="181" spans="1:10" x14ac:dyDescent="0.3">
      <c r="A181" s="3" t="s">
        <v>192</v>
      </c>
      <c r="C181" s="94"/>
      <c r="D181" s="94"/>
      <c r="J181" s="94"/>
    </row>
    <row r="182" spans="1:10" x14ac:dyDescent="0.3">
      <c r="A182" s="3" t="s">
        <v>193</v>
      </c>
      <c r="C182" s="94"/>
      <c r="D182" s="94"/>
      <c r="J182" s="94"/>
    </row>
    <row r="183" spans="1:10" x14ac:dyDescent="0.3">
      <c r="A183" s="3" t="s">
        <v>194</v>
      </c>
      <c r="C183" s="94"/>
      <c r="D183" s="94"/>
      <c r="J183" s="94"/>
    </row>
    <row r="184" spans="1:10" x14ac:dyDescent="0.3">
      <c r="A184" s="3" t="s">
        <v>195</v>
      </c>
      <c r="C184" s="94"/>
      <c r="D184" s="94"/>
      <c r="J184" s="94"/>
    </row>
    <row r="185" spans="1:10" x14ac:dyDescent="0.3">
      <c r="A185" s="3" t="s">
        <v>196</v>
      </c>
      <c r="C185" s="94"/>
      <c r="D185" s="94"/>
      <c r="J185" s="94"/>
    </row>
    <row r="186" spans="1:10" x14ac:dyDescent="0.3">
      <c r="A186" s="3" t="s">
        <v>197</v>
      </c>
      <c r="C186" s="94"/>
      <c r="D186" s="94"/>
      <c r="J186" s="94"/>
    </row>
    <row r="187" spans="1:10" x14ac:dyDescent="0.3">
      <c r="A187" s="3" t="s">
        <v>198</v>
      </c>
      <c r="C187" s="94"/>
      <c r="D187" s="94"/>
      <c r="J187" s="94"/>
    </row>
    <row r="188" spans="1:10" x14ac:dyDescent="0.3">
      <c r="A188" s="3" t="s">
        <v>199</v>
      </c>
      <c r="C188" s="94"/>
      <c r="D188" s="94"/>
      <c r="J188" s="94"/>
    </row>
    <row r="189" spans="1:10" x14ac:dyDescent="0.3">
      <c r="A189" s="3" t="s">
        <v>200</v>
      </c>
      <c r="C189" s="94"/>
      <c r="D189" s="94"/>
      <c r="J189" s="94"/>
    </row>
    <row r="190" spans="1:10" x14ac:dyDescent="0.3">
      <c r="A190" s="3" t="s">
        <v>201</v>
      </c>
      <c r="C190" s="94"/>
      <c r="D190" s="94"/>
      <c r="J190" s="94"/>
    </row>
    <row r="191" spans="1:10" x14ac:dyDescent="0.3">
      <c r="A191" s="3" t="s">
        <v>202</v>
      </c>
      <c r="C191" s="94"/>
      <c r="D191" s="94"/>
      <c r="J191" s="94"/>
    </row>
    <row r="192" spans="1:10" x14ac:dyDescent="0.3">
      <c r="A192" s="3" t="s">
        <v>203</v>
      </c>
      <c r="C192" s="94"/>
      <c r="D192" s="94"/>
      <c r="J192" s="94"/>
    </row>
    <row r="193" spans="1:10" x14ac:dyDescent="0.3">
      <c r="A193" s="3" t="s">
        <v>204</v>
      </c>
      <c r="C193" s="94"/>
      <c r="D193" s="94"/>
      <c r="J193" s="94"/>
    </row>
    <row r="194" spans="1:10" x14ac:dyDescent="0.3">
      <c r="A194" s="3" t="s">
        <v>205</v>
      </c>
      <c r="C194" s="94"/>
      <c r="D194" s="94"/>
      <c r="J194" s="94"/>
    </row>
    <row r="195" spans="1:10" x14ac:dyDescent="0.3">
      <c r="A195" s="3" t="s">
        <v>206</v>
      </c>
      <c r="C195" s="94"/>
      <c r="D195" s="94"/>
      <c r="J195" s="94"/>
    </row>
    <row r="196" spans="1:10" x14ac:dyDescent="0.3">
      <c r="A196" s="3" t="s">
        <v>207</v>
      </c>
      <c r="C196" s="94"/>
      <c r="D196" s="94"/>
      <c r="J196" s="94"/>
    </row>
    <row r="197" spans="1:10" x14ac:dyDescent="0.3">
      <c r="A197" s="3" t="s">
        <v>208</v>
      </c>
      <c r="C197" s="94"/>
      <c r="D197" s="94"/>
      <c r="J197" s="94"/>
    </row>
    <row r="198" spans="1:10" x14ac:dyDescent="0.3">
      <c r="A198" s="3" t="s">
        <v>209</v>
      </c>
      <c r="C198" s="94"/>
      <c r="D198" s="94"/>
      <c r="J198" s="94"/>
    </row>
    <row r="199" spans="1:10" x14ac:dyDescent="0.3">
      <c r="A199" s="3" t="s">
        <v>210</v>
      </c>
      <c r="C199" s="94"/>
      <c r="D199" s="94"/>
      <c r="J199" s="94"/>
    </row>
    <row r="200" spans="1:10" x14ac:dyDescent="0.3">
      <c r="A200" s="3" t="s">
        <v>211</v>
      </c>
      <c r="C200" s="94"/>
      <c r="D200" s="94"/>
      <c r="J200" s="94"/>
    </row>
    <row r="201" spans="1:10" x14ac:dyDescent="0.3">
      <c r="A201" s="3" t="s">
        <v>212</v>
      </c>
      <c r="C201" s="94"/>
      <c r="D201" s="94"/>
      <c r="J201" s="94"/>
    </row>
    <row r="202" spans="1:10" x14ac:dyDescent="0.3">
      <c r="A202" s="3" t="s">
        <v>213</v>
      </c>
      <c r="C202" s="94"/>
      <c r="D202" s="94"/>
      <c r="J202" s="94"/>
    </row>
    <row r="203" spans="1:10" x14ac:dyDescent="0.3">
      <c r="A203" s="3" t="s">
        <v>214</v>
      </c>
      <c r="C203" s="94"/>
      <c r="D203" s="94"/>
      <c r="J203" s="94"/>
    </row>
    <row r="204" spans="1:10" x14ac:dyDescent="0.3">
      <c r="A204" s="3" t="s">
        <v>215</v>
      </c>
      <c r="C204" s="94"/>
      <c r="D204" s="94"/>
      <c r="J204" s="94"/>
    </row>
    <row r="205" spans="1:10" x14ac:dyDescent="0.3">
      <c r="A205" s="3" t="s">
        <v>216</v>
      </c>
      <c r="C205" s="94"/>
      <c r="D205" s="94"/>
      <c r="J205" s="94"/>
    </row>
    <row r="206" spans="1:10" x14ac:dyDescent="0.3">
      <c r="A206" s="3" t="s">
        <v>217</v>
      </c>
      <c r="C206" s="94"/>
      <c r="D206" s="94"/>
      <c r="J206" s="94"/>
    </row>
    <row r="207" spans="1:10" x14ac:dyDescent="0.3">
      <c r="A207" s="3" t="s">
        <v>218</v>
      </c>
      <c r="C207" s="94"/>
      <c r="D207" s="94"/>
      <c r="J207" s="94"/>
    </row>
    <row r="208" spans="1:10" x14ac:dyDescent="0.3">
      <c r="A208" s="3" t="s">
        <v>219</v>
      </c>
      <c r="C208" s="94"/>
      <c r="D208" s="94"/>
      <c r="J208" s="94"/>
    </row>
    <row r="209" spans="1:10" x14ac:dyDescent="0.3">
      <c r="A209" s="3" t="s">
        <v>220</v>
      </c>
      <c r="C209" s="94"/>
      <c r="D209" s="94"/>
      <c r="J209" s="94"/>
    </row>
    <row r="210" spans="1:10" x14ac:dyDescent="0.3">
      <c r="A210" s="3" t="s">
        <v>221</v>
      </c>
      <c r="C210" s="94"/>
      <c r="D210" s="94"/>
      <c r="J210" s="94"/>
    </row>
    <row r="211" spans="1:10" x14ac:dyDescent="0.3">
      <c r="A211" s="3" t="s">
        <v>222</v>
      </c>
      <c r="C211" s="94"/>
      <c r="D211" s="94"/>
      <c r="J211" s="94"/>
    </row>
    <row r="212" spans="1:10" x14ac:dyDescent="0.3">
      <c r="A212" s="3" t="s">
        <v>223</v>
      </c>
      <c r="C212" s="94"/>
      <c r="D212" s="94"/>
      <c r="J212" s="94"/>
    </row>
    <row r="213" spans="1:10" x14ac:dyDescent="0.3">
      <c r="A213" s="3" t="s">
        <v>224</v>
      </c>
      <c r="C213" s="94"/>
      <c r="D213" s="94"/>
      <c r="J213" s="94"/>
    </row>
    <row r="214" spans="1:10" x14ac:dyDescent="0.3">
      <c r="A214" s="3" t="s">
        <v>225</v>
      </c>
      <c r="C214" s="94"/>
      <c r="D214" s="94"/>
      <c r="J214" s="94"/>
    </row>
    <row r="215" spans="1:10" x14ac:dyDescent="0.3">
      <c r="A215" s="3" t="s">
        <v>226</v>
      </c>
      <c r="C215" s="94"/>
      <c r="D215" s="94"/>
      <c r="J215" s="94"/>
    </row>
    <row r="216" spans="1:10" x14ac:dyDescent="0.3">
      <c r="A216" s="3" t="s">
        <v>227</v>
      </c>
      <c r="C216" s="94"/>
      <c r="D216" s="94"/>
      <c r="J216" s="94"/>
    </row>
    <row r="217" spans="1:10" x14ac:dyDescent="0.3">
      <c r="A217" s="3" t="s">
        <v>228</v>
      </c>
      <c r="C217" s="94"/>
      <c r="D217" s="94"/>
      <c r="J217" s="94"/>
    </row>
    <row r="218" spans="1:10" x14ac:dyDescent="0.3">
      <c r="A218" s="3" t="s">
        <v>229</v>
      </c>
      <c r="C218" s="94"/>
      <c r="D218" s="94"/>
      <c r="J218" s="94"/>
    </row>
    <row r="219" spans="1:10" x14ac:dyDescent="0.3">
      <c r="A219" s="3" t="s">
        <v>230</v>
      </c>
      <c r="C219" s="94"/>
      <c r="D219" s="94"/>
      <c r="J219" s="94"/>
    </row>
    <row r="220" spans="1:10" x14ac:dyDescent="0.3">
      <c r="A220" s="3" t="s">
        <v>231</v>
      </c>
      <c r="C220" s="94"/>
      <c r="D220" s="94"/>
      <c r="J220" s="94"/>
    </row>
    <row r="221" spans="1:10" x14ac:dyDescent="0.3">
      <c r="A221" s="3" t="s">
        <v>232</v>
      </c>
      <c r="C221" s="94"/>
      <c r="D221" s="94"/>
      <c r="J221" s="94"/>
    </row>
    <row r="222" spans="1:10" x14ac:dyDescent="0.3">
      <c r="A222" s="3" t="s">
        <v>233</v>
      </c>
      <c r="C222" s="94"/>
      <c r="D222" s="94"/>
      <c r="J222" s="94"/>
    </row>
    <row r="223" spans="1:10" x14ac:dyDescent="0.3">
      <c r="A223" s="3" t="s">
        <v>234</v>
      </c>
      <c r="C223" s="94"/>
      <c r="D223" s="94"/>
      <c r="J223" s="94"/>
    </row>
    <row r="224" spans="1:10" x14ac:dyDescent="0.3">
      <c r="A224" s="3" t="s">
        <v>235</v>
      </c>
      <c r="C224" s="94"/>
      <c r="D224" s="94"/>
      <c r="J224" s="94"/>
    </row>
    <row r="225" spans="1:10" x14ac:dyDescent="0.3">
      <c r="A225" s="3" t="s">
        <v>236</v>
      </c>
      <c r="C225" s="94"/>
      <c r="D225" s="94"/>
      <c r="J225" s="94"/>
    </row>
    <row r="226" spans="1:10" x14ac:dyDescent="0.3">
      <c r="A226" s="3" t="s">
        <v>237</v>
      </c>
      <c r="C226" s="94"/>
      <c r="D226" s="94"/>
      <c r="J226" s="94"/>
    </row>
    <row r="227" spans="1:10" x14ac:dyDescent="0.3">
      <c r="A227" s="3" t="s">
        <v>238</v>
      </c>
      <c r="C227" s="94"/>
      <c r="D227" s="94"/>
      <c r="J227" s="94"/>
    </row>
    <row r="228" spans="1:10" x14ac:dyDescent="0.3">
      <c r="A228" s="3" t="s">
        <v>239</v>
      </c>
      <c r="C228" s="94"/>
      <c r="D228" s="94"/>
      <c r="J228" s="94"/>
    </row>
    <row r="229" spans="1:10" x14ac:dyDescent="0.3">
      <c r="A229" s="3" t="s">
        <v>240</v>
      </c>
      <c r="C229" s="94"/>
      <c r="D229" s="94"/>
      <c r="J229" s="94"/>
    </row>
    <row r="230" spans="1:10" x14ac:dyDescent="0.3">
      <c r="A230" s="3" t="s">
        <v>241</v>
      </c>
      <c r="C230" s="94"/>
      <c r="D230" s="94"/>
      <c r="J230" s="94"/>
    </row>
    <row r="231" spans="1:10" x14ac:dyDescent="0.3">
      <c r="A231" s="3" t="s">
        <v>242</v>
      </c>
      <c r="C231" s="94"/>
      <c r="D231" s="94"/>
      <c r="J231" s="94"/>
    </row>
    <row r="232" spans="1:10" x14ac:dyDescent="0.3">
      <c r="A232" s="3" t="s">
        <v>243</v>
      </c>
      <c r="C232" s="94"/>
      <c r="D232" s="94"/>
      <c r="J232" s="94"/>
    </row>
    <row r="233" spans="1:10" x14ac:dyDescent="0.3">
      <c r="A233" s="3" t="s">
        <v>244</v>
      </c>
      <c r="C233" s="94"/>
      <c r="D233" s="94"/>
      <c r="J233" s="94"/>
    </row>
    <row r="234" spans="1:10" x14ac:dyDescent="0.3">
      <c r="A234" s="3" t="s">
        <v>245</v>
      </c>
      <c r="C234" s="94"/>
      <c r="D234" s="94"/>
      <c r="J234" s="94"/>
    </row>
    <row r="235" spans="1:10" x14ac:dyDescent="0.3">
      <c r="A235" s="3" t="s">
        <v>246</v>
      </c>
      <c r="C235" s="94"/>
      <c r="D235" s="94"/>
      <c r="J235" s="94"/>
    </row>
    <row r="236" spans="1:10" x14ac:dyDescent="0.3">
      <c r="A236" s="3" t="s">
        <v>247</v>
      </c>
      <c r="C236" s="94"/>
      <c r="D236" s="94"/>
      <c r="J236" s="94"/>
    </row>
    <row r="237" spans="1:10" x14ac:dyDescent="0.3">
      <c r="A237" s="3" t="s">
        <v>248</v>
      </c>
      <c r="C237" s="94"/>
      <c r="D237" s="94"/>
      <c r="J237" s="94"/>
    </row>
    <row r="238" spans="1:10" x14ac:dyDescent="0.3">
      <c r="A238" s="3" t="s">
        <v>249</v>
      </c>
      <c r="C238" s="94"/>
      <c r="D238" s="94"/>
      <c r="J238" s="94"/>
    </row>
    <row r="239" spans="1:10" x14ac:dyDescent="0.3">
      <c r="A239" s="3" t="s">
        <v>250</v>
      </c>
      <c r="C239" s="94"/>
      <c r="D239" s="94"/>
      <c r="J239" s="94"/>
    </row>
    <row r="240" spans="1:10" x14ac:dyDescent="0.3">
      <c r="A240" s="3" t="s">
        <v>251</v>
      </c>
      <c r="C240" s="94"/>
      <c r="D240" s="94"/>
      <c r="J240" s="94"/>
    </row>
    <row r="241" spans="1:10" x14ac:dyDescent="0.3">
      <c r="A241" s="3" t="s">
        <v>252</v>
      </c>
      <c r="C241" s="94"/>
      <c r="D241" s="94"/>
      <c r="J241" s="94"/>
    </row>
    <row r="242" spans="1:10" x14ac:dyDescent="0.3">
      <c r="A242" s="3" t="s">
        <v>253</v>
      </c>
      <c r="C242" s="94"/>
      <c r="D242" s="94"/>
      <c r="J242" s="94"/>
    </row>
    <row r="243" spans="1:10" x14ac:dyDescent="0.3">
      <c r="A243" s="3" t="s">
        <v>254</v>
      </c>
      <c r="C243" s="94"/>
      <c r="D243" s="94"/>
      <c r="J243" s="94"/>
    </row>
    <row r="244" spans="1:10" x14ac:dyDescent="0.3">
      <c r="A244" s="3" t="s">
        <v>255</v>
      </c>
      <c r="C244" s="94"/>
      <c r="D244" s="94"/>
      <c r="J244" s="94"/>
    </row>
    <row r="245" spans="1:10" x14ac:dyDescent="0.3">
      <c r="A245" s="3" t="s">
        <v>256</v>
      </c>
      <c r="C245" s="94"/>
      <c r="D245" s="94"/>
      <c r="J245" s="94"/>
    </row>
    <row r="246" spans="1:10" x14ac:dyDescent="0.3">
      <c r="A246" s="3" t="s">
        <v>257</v>
      </c>
      <c r="C246" s="94"/>
      <c r="D246" s="94"/>
      <c r="J246" s="94"/>
    </row>
    <row r="247" spans="1:10" x14ac:dyDescent="0.3">
      <c r="A247" s="3" t="s">
        <v>258</v>
      </c>
      <c r="C247" s="94"/>
      <c r="D247" s="94"/>
      <c r="J247" s="94"/>
    </row>
    <row r="248" spans="1:10" x14ac:dyDescent="0.3">
      <c r="A248" s="3" t="s">
        <v>259</v>
      </c>
      <c r="C248" s="94"/>
      <c r="D248" s="94"/>
      <c r="J248" s="94"/>
    </row>
    <row r="249" spans="1:10" x14ac:dyDescent="0.3">
      <c r="A249" s="3" t="s">
        <v>260</v>
      </c>
      <c r="C249" s="94"/>
      <c r="D249" s="94"/>
      <c r="J249" s="94"/>
    </row>
    <row r="250" spans="1:10" x14ac:dyDescent="0.3">
      <c r="A250" s="3" t="s">
        <v>261</v>
      </c>
      <c r="C250" s="94"/>
      <c r="D250" s="94"/>
      <c r="J250" s="94"/>
    </row>
    <row r="251" spans="1:10" x14ac:dyDescent="0.3">
      <c r="A251" s="3" t="s">
        <v>262</v>
      </c>
      <c r="C251" s="94"/>
      <c r="D251" s="94"/>
      <c r="J251" s="94"/>
    </row>
    <row r="252" spans="1:10" x14ac:dyDescent="0.3">
      <c r="A252" s="3" t="s">
        <v>263</v>
      </c>
      <c r="C252" s="94"/>
      <c r="D252" s="94"/>
      <c r="J252" s="94"/>
    </row>
    <row r="253" spans="1:10" x14ac:dyDescent="0.3">
      <c r="A253" s="3" t="s">
        <v>274</v>
      </c>
      <c r="C253" s="94"/>
      <c r="D253" s="94"/>
      <c r="J253" s="94"/>
    </row>
    <row r="254" spans="1:10" x14ac:dyDescent="0.3">
      <c r="A254" s="3" t="s">
        <v>275</v>
      </c>
      <c r="C254" s="94"/>
      <c r="D254" s="94"/>
      <c r="J254" s="94"/>
    </row>
    <row r="255" spans="1:10" x14ac:dyDescent="0.3">
      <c r="A255" s="3" t="s">
        <v>276</v>
      </c>
      <c r="C255" s="94"/>
      <c r="D255" s="94"/>
      <c r="J255" s="94"/>
    </row>
    <row r="256" spans="1:10" x14ac:dyDescent="0.3">
      <c r="A256" s="3" t="s">
        <v>277</v>
      </c>
      <c r="C256" s="94"/>
      <c r="D256" s="94"/>
      <c r="J256" s="94"/>
    </row>
    <row r="257" spans="1:10" x14ac:dyDescent="0.3">
      <c r="A257" s="3" t="s">
        <v>278</v>
      </c>
      <c r="C257" s="94"/>
      <c r="D257" s="94"/>
      <c r="J257" s="94"/>
    </row>
    <row r="258" spans="1:10" x14ac:dyDescent="0.3">
      <c r="A258" s="3" t="s">
        <v>279</v>
      </c>
      <c r="C258" s="94"/>
      <c r="D258" s="94"/>
      <c r="J258" s="94"/>
    </row>
    <row r="259" spans="1:10" x14ac:dyDescent="0.3">
      <c r="A259" s="3" t="s">
        <v>280</v>
      </c>
      <c r="C259" s="94"/>
      <c r="D259" s="94"/>
      <c r="J259" s="94"/>
    </row>
    <row r="260" spans="1:10" x14ac:dyDescent="0.3">
      <c r="A260" s="3" t="s">
        <v>281</v>
      </c>
      <c r="C260" s="94"/>
      <c r="D260" s="94"/>
      <c r="J260" s="94"/>
    </row>
    <row r="261" spans="1:10" x14ac:dyDescent="0.3">
      <c r="A261" s="3" t="s">
        <v>282</v>
      </c>
      <c r="C261" s="94"/>
      <c r="D261" s="94"/>
      <c r="J261" s="94"/>
    </row>
    <row r="262" spans="1:10" x14ac:dyDescent="0.3">
      <c r="A262" s="3" t="s">
        <v>283</v>
      </c>
      <c r="C262" s="94"/>
      <c r="D262" s="94"/>
      <c r="J262" s="94"/>
    </row>
    <row r="263" spans="1:10" x14ac:dyDescent="0.3">
      <c r="A263" s="3" t="s">
        <v>284</v>
      </c>
      <c r="C263" s="94"/>
      <c r="D263" s="94"/>
      <c r="J263" s="94"/>
    </row>
    <row r="264" spans="1:10" x14ac:dyDescent="0.3">
      <c r="A264" s="3" t="s">
        <v>285</v>
      </c>
      <c r="C264" s="94"/>
      <c r="D264" s="94"/>
      <c r="J264" s="94"/>
    </row>
    <row r="265" spans="1:10" x14ac:dyDescent="0.3">
      <c r="A265" s="3" t="s">
        <v>286</v>
      </c>
      <c r="C265" s="94"/>
      <c r="D265" s="94"/>
      <c r="J265" s="94"/>
    </row>
    <row r="266" spans="1:10" x14ac:dyDescent="0.3">
      <c r="A266" s="3" t="s">
        <v>287</v>
      </c>
      <c r="C266" s="94"/>
      <c r="D266" s="94"/>
      <c r="J266" s="94"/>
    </row>
    <row r="267" spans="1:10" x14ac:dyDescent="0.3">
      <c r="A267" s="3" t="s">
        <v>288</v>
      </c>
      <c r="C267" s="94"/>
      <c r="D267" s="94"/>
      <c r="J267" s="94"/>
    </row>
    <row r="268" spans="1:10" x14ac:dyDescent="0.3">
      <c r="A268" s="3" t="s">
        <v>289</v>
      </c>
      <c r="C268" s="94"/>
      <c r="D268" s="94"/>
      <c r="J268" s="94"/>
    </row>
    <row r="269" spans="1:10" x14ac:dyDescent="0.3">
      <c r="A269" s="3" t="s">
        <v>290</v>
      </c>
      <c r="C269" s="94"/>
      <c r="D269" s="94"/>
      <c r="J269" s="94"/>
    </row>
    <row r="270" spans="1:10" x14ac:dyDescent="0.3">
      <c r="A270" s="3" t="s">
        <v>291</v>
      </c>
      <c r="C270" s="94"/>
      <c r="D270" s="94"/>
      <c r="J270" s="94"/>
    </row>
    <row r="271" spans="1:10" x14ac:dyDescent="0.3">
      <c r="A271" s="3" t="s">
        <v>292</v>
      </c>
      <c r="C271" s="94"/>
      <c r="D271" s="94"/>
      <c r="J271" s="94"/>
    </row>
    <row r="272" spans="1:10" x14ac:dyDescent="0.3">
      <c r="A272" s="3" t="s">
        <v>293</v>
      </c>
      <c r="C272" s="94"/>
      <c r="D272" s="94"/>
      <c r="J272" s="94"/>
    </row>
    <row r="273" spans="1:10" x14ac:dyDescent="0.3">
      <c r="A273" s="3" t="s">
        <v>294</v>
      </c>
      <c r="C273" s="94"/>
      <c r="D273" s="94"/>
      <c r="J273" s="94"/>
    </row>
    <row r="274" spans="1:10" x14ac:dyDescent="0.3">
      <c r="A274" s="3" t="s">
        <v>295</v>
      </c>
      <c r="C274" s="94"/>
      <c r="D274" s="94"/>
      <c r="J274" s="94"/>
    </row>
    <row r="275" spans="1:10" x14ac:dyDescent="0.3">
      <c r="A275" s="3" t="s">
        <v>296</v>
      </c>
      <c r="C275" s="94"/>
      <c r="D275" s="94"/>
      <c r="J275" s="94"/>
    </row>
    <row r="276" spans="1:10" x14ac:dyDescent="0.3">
      <c r="A276" s="3" t="s">
        <v>297</v>
      </c>
      <c r="C276" s="94"/>
      <c r="D276" s="94"/>
      <c r="J276" s="94"/>
    </row>
    <row r="277" spans="1:10" x14ac:dyDescent="0.3">
      <c r="A277" s="3" t="s">
        <v>298</v>
      </c>
      <c r="C277" s="94"/>
      <c r="D277" s="94"/>
      <c r="J277" s="94"/>
    </row>
    <row r="278" spans="1:10" x14ac:dyDescent="0.3">
      <c r="A278" s="3" t="s">
        <v>299</v>
      </c>
      <c r="C278" s="94"/>
      <c r="D278" s="94"/>
      <c r="J278" s="94"/>
    </row>
    <row r="279" spans="1:10" x14ac:dyDescent="0.3">
      <c r="A279" s="3" t="s">
        <v>300</v>
      </c>
      <c r="C279" s="94"/>
      <c r="D279" s="94"/>
      <c r="J279" s="94"/>
    </row>
    <row r="280" spans="1:10" x14ac:dyDescent="0.3">
      <c r="A280" s="3" t="s">
        <v>301</v>
      </c>
      <c r="C280" s="94"/>
      <c r="D280" s="94"/>
      <c r="J280" s="94"/>
    </row>
    <row r="281" spans="1:10" x14ac:dyDescent="0.3">
      <c r="A281" s="3" t="s">
        <v>302</v>
      </c>
      <c r="C281" s="94"/>
      <c r="D281" s="94"/>
      <c r="J281" s="94"/>
    </row>
    <row r="282" spans="1:10" x14ac:dyDescent="0.3">
      <c r="A282" s="3" t="s">
        <v>303</v>
      </c>
      <c r="C282" s="94"/>
      <c r="D282" s="94"/>
      <c r="J282" s="94"/>
    </row>
    <row r="283" spans="1:10" x14ac:dyDescent="0.3">
      <c r="A283" s="3" t="s">
        <v>304</v>
      </c>
      <c r="C283" s="94"/>
      <c r="D283" s="94"/>
      <c r="J283" s="94"/>
    </row>
    <row r="284" spans="1:10" x14ac:dyDescent="0.3">
      <c r="A284" s="3" t="s">
        <v>305</v>
      </c>
      <c r="C284" s="94"/>
      <c r="D284" s="94"/>
      <c r="J284" s="94"/>
    </row>
    <row r="285" spans="1:10" x14ac:dyDescent="0.3">
      <c r="A285" s="3" t="s">
        <v>306</v>
      </c>
      <c r="C285" s="94"/>
      <c r="D285" s="94"/>
      <c r="J285" s="94"/>
    </row>
    <row r="286" spans="1:10" x14ac:dyDescent="0.3">
      <c r="A286" s="3" t="s">
        <v>307</v>
      </c>
      <c r="C286" s="94"/>
      <c r="D286" s="94"/>
      <c r="J286" s="94"/>
    </row>
    <row r="287" spans="1:10" x14ac:dyDescent="0.3">
      <c r="A287" s="3" t="s">
        <v>308</v>
      </c>
      <c r="C287" s="94"/>
      <c r="D287" s="94"/>
      <c r="J287" s="94"/>
    </row>
    <row r="288" spans="1:10" x14ac:dyDescent="0.3">
      <c r="A288" s="3" t="s">
        <v>309</v>
      </c>
      <c r="C288" s="94"/>
      <c r="D288" s="94"/>
      <c r="J288" s="94"/>
    </row>
    <row r="289" spans="1:10" x14ac:dyDescent="0.3">
      <c r="A289" s="3" t="s">
        <v>310</v>
      </c>
      <c r="C289" s="94"/>
      <c r="D289" s="94"/>
      <c r="J289" s="94"/>
    </row>
    <row r="290" spans="1:10" x14ac:dyDescent="0.3">
      <c r="A290" s="3" t="s">
        <v>311</v>
      </c>
      <c r="C290" s="94"/>
      <c r="D290" s="94"/>
      <c r="J290" s="94"/>
    </row>
    <row r="291" spans="1:10" x14ac:dyDescent="0.3">
      <c r="A291" s="3" t="s">
        <v>312</v>
      </c>
      <c r="C291" s="94"/>
      <c r="D291" s="94"/>
      <c r="J291" s="94"/>
    </row>
    <row r="292" spans="1:10" x14ac:dyDescent="0.3">
      <c r="A292" s="3" t="s">
        <v>313</v>
      </c>
      <c r="C292" s="94"/>
      <c r="D292" s="94"/>
      <c r="J292" s="94"/>
    </row>
    <row r="293" spans="1:10" x14ac:dyDescent="0.3">
      <c r="A293" s="3" t="s">
        <v>314</v>
      </c>
      <c r="C293" s="94"/>
      <c r="D293" s="94"/>
      <c r="J293" s="94"/>
    </row>
    <row r="294" spans="1:10" x14ac:dyDescent="0.3">
      <c r="A294" s="3" t="s">
        <v>315</v>
      </c>
      <c r="C294" s="94"/>
      <c r="D294" s="94"/>
      <c r="J294" s="94"/>
    </row>
    <row r="295" spans="1:10" x14ac:dyDescent="0.3">
      <c r="A295" s="3" t="s">
        <v>316</v>
      </c>
      <c r="C295" s="94"/>
      <c r="D295" s="94"/>
      <c r="J295" s="94"/>
    </row>
    <row r="296" spans="1:10" x14ac:dyDescent="0.3">
      <c r="A296" s="3" t="s">
        <v>317</v>
      </c>
      <c r="C296" s="94"/>
      <c r="D296" s="94"/>
      <c r="J296" s="94"/>
    </row>
    <row r="297" spans="1:10" x14ac:dyDescent="0.3">
      <c r="A297" s="3" t="s">
        <v>318</v>
      </c>
      <c r="C297" s="94"/>
      <c r="D297" s="94"/>
      <c r="J297" s="94"/>
    </row>
    <row r="298" spans="1:10" x14ac:dyDescent="0.3">
      <c r="A298" s="3" t="s">
        <v>319</v>
      </c>
      <c r="C298" s="94"/>
      <c r="D298" s="94"/>
      <c r="J298" s="94"/>
    </row>
    <row r="299" spans="1:10" x14ac:dyDescent="0.3">
      <c r="A299" s="3" t="s">
        <v>320</v>
      </c>
      <c r="C299" s="94"/>
      <c r="D299" s="94"/>
      <c r="J299" s="94"/>
    </row>
    <row r="300" spans="1:10" x14ac:dyDescent="0.3">
      <c r="A300" s="3" t="s">
        <v>321</v>
      </c>
      <c r="C300" s="94"/>
      <c r="D300" s="94"/>
      <c r="J300" s="94"/>
    </row>
    <row r="301" spans="1:10" x14ac:dyDescent="0.3">
      <c r="A301" s="3" t="s">
        <v>322</v>
      </c>
      <c r="C301" s="94"/>
      <c r="D301" s="94"/>
      <c r="J301" s="94"/>
    </row>
    <row r="302" spans="1:10" x14ac:dyDescent="0.3">
      <c r="A302" s="3" t="s">
        <v>323</v>
      </c>
      <c r="C302" s="94"/>
      <c r="D302" s="94"/>
      <c r="J302" s="94"/>
    </row>
    <row r="303" spans="1:10" x14ac:dyDescent="0.3">
      <c r="A303" s="3" t="s">
        <v>324</v>
      </c>
      <c r="C303" s="94"/>
      <c r="D303" s="94"/>
      <c r="J303" s="94"/>
    </row>
    <row r="304" spans="1:10" x14ac:dyDescent="0.3">
      <c r="A304" s="3" t="s">
        <v>325</v>
      </c>
      <c r="C304" s="94"/>
      <c r="D304" s="94"/>
      <c r="J304" s="94"/>
    </row>
    <row r="305" spans="1:10" x14ac:dyDescent="0.3">
      <c r="A305" s="3" t="s">
        <v>326</v>
      </c>
      <c r="C305" s="94"/>
      <c r="D305" s="94"/>
      <c r="J305" s="94"/>
    </row>
    <row r="306" spans="1:10" x14ac:dyDescent="0.3">
      <c r="A306" s="3" t="s">
        <v>327</v>
      </c>
      <c r="C306" s="94"/>
      <c r="D306" s="94"/>
      <c r="J306" s="94"/>
    </row>
    <row r="307" spans="1:10" x14ac:dyDescent="0.3">
      <c r="A307" s="3" t="s">
        <v>328</v>
      </c>
      <c r="C307" s="94"/>
      <c r="D307" s="94"/>
      <c r="J307" s="94"/>
    </row>
    <row r="308" spans="1:10" x14ac:dyDescent="0.3">
      <c r="A308" s="3" t="s">
        <v>329</v>
      </c>
      <c r="C308" s="94"/>
      <c r="D308" s="94"/>
      <c r="J308" s="94"/>
    </row>
    <row r="309" spans="1:10" x14ac:dyDescent="0.3">
      <c r="A309" s="3" t="s">
        <v>330</v>
      </c>
      <c r="C309" s="94"/>
      <c r="D309" s="94"/>
      <c r="J309" s="94"/>
    </row>
    <row r="310" spans="1:10" x14ac:dyDescent="0.3">
      <c r="A310" s="3" t="s">
        <v>331</v>
      </c>
      <c r="C310" s="94"/>
      <c r="D310" s="94"/>
      <c r="J310" s="94"/>
    </row>
    <row r="311" spans="1:10" x14ac:dyDescent="0.3">
      <c r="A311" s="3" t="s">
        <v>332</v>
      </c>
      <c r="C311" s="94"/>
      <c r="D311" s="94"/>
      <c r="J311" s="94"/>
    </row>
    <row r="312" spans="1:10" x14ac:dyDescent="0.3">
      <c r="A312" s="3" t="s">
        <v>333</v>
      </c>
      <c r="C312" s="94"/>
      <c r="D312" s="94"/>
      <c r="J312" s="94"/>
    </row>
    <row r="313" spans="1:10" x14ac:dyDescent="0.3">
      <c r="A313" s="3" t="s">
        <v>334</v>
      </c>
      <c r="C313" s="94"/>
      <c r="D313" s="94"/>
      <c r="J313" s="94"/>
    </row>
    <row r="314" spans="1:10" x14ac:dyDescent="0.3">
      <c r="A314" s="3" t="s">
        <v>335</v>
      </c>
      <c r="C314" s="94"/>
      <c r="D314" s="94"/>
      <c r="J314" s="94"/>
    </row>
    <row r="315" spans="1:10" x14ac:dyDescent="0.3">
      <c r="A315" s="3" t="s">
        <v>336</v>
      </c>
      <c r="C315" s="94"/>
      <c r="D315" s="94"/>
      <c r="J315" s="94"/>
    </row>
    <row r="316" spans="1:10" x14ac:dyDescent="0.3">
      <c r="A316" s="3" t="s">
        <v>337</v>
      </c>
      <c r="C316" s="94"/>
      <c r="D316" s="94"/>
      <c r="J316" s="94"/>
    </row>
    <row r="317" spans="1:10" x14ac:dyDescent="0.3">
      <c r="A317" s="3" t="s">
        <v>338</v>
      </c>
      <c r="C317" s="94"/>
      <c r="D317" s="94"/>
      <c r="J317" s="94"/>
    </row>
    <row r="318" spans="1:10" x14ac:dyDescent="0.3">
      <c r="A318" s="3" t="s">
        <v>339</v>
      </c>
      <c r="C318" s="94"/>
      <c r="D318" s="94"/>
      <c r="J318" s="94"/>
    </row>
    <row r="319" spans="1:10" x14ac:dyDescent="0.3">
      <c r="A319" s="3" t="s">
        <v>340</v>
      </c>
      <c r="C319" s="94"/>
      <c r="D319" s="94"/>
      <c r="J319" s="94"/>
    </row>
    <row r="320" spans="1:10" x14ac:dyDescent="0.3">
      <c r="A320" s="3" t="s">
        <v>341</v>
      </c>
      <c r="C320" s="94"/>
      <c r="D320" s="94"/>
      <c r="J320" s="94"/>
    </row>
    <row r="321" spans="1:10" x14ac:dyDescent="0.3">
      <c r="A321" s="3" t="s">
        <v>342</v>
      </c>
      <c r="C321" s="94"/>
      <c r="D321" s="94"/>
      <c r="J321" s="94"/>
    </row>
    <row r="322" spans="1:10" x14ac:dyDescent="0.3">
      <c r="A322" s="3" t="s">
        <v>343</v>
      </c>
      <c r="C322" s="94"/>
      <c r="D322" s="94"/>
      <c r="J322" s="94"/>
    </row>
    <row r="323" spans="1:10" x14ac:dyDescent="0.3">
      <c r="A323" s="3" t="s">
        <v>344</v>
      </c>
      <c r="C323" s="94"/>
      <c r="D323" s="94"/>
      <c r="J323" s="94"/>
    </row>
    <row r="324" spans="1:10" x14ac:dyDescent="0.3">
      <c r="A324" s="3" t="s">
        <v>345</v>
      </c>
      <c r="C324" s="94"/>
      <c r="D324" s="94"/>
      <c r="J324" s="94"/>
    </row>
    <row r="325" spans="1:10" x14ac:dyDescent="0.3">
      <c r="A325" s="3" t="s">
        <v>346</v>
      </c>
      <c r="C325" s="94"/>
      <c r="D325" s="94"/>
      <c r="J325" s="94"/>
    </row>
    <row r="326" spans="1:10" x14ac:dyDescent="0.3">
      <c r="A326" s="3" t="s">
        <v>347</v>
      </c>
      <c r="C326" s="94"/>
      <c r="D326" s="94"/>
      <c r="J326" s="94"/>
    </row>
    <row r="327" spans="1:10" x14ac:dyDescent="0.3">
      <c r="A327" s="3" t="s">
        <v>348</v>
      </c>
      <c r="C327" s="94"/>
      <c r="D327" s="94"/>
      <c r="J327" s="94"/>
    </row>
    <row r="328" spans="1:10" x14ac:dyDescent="0.3">
      <c r="A328" s="3" t="s">
        <v>349</v>
      </c>
      <c r="C328" s="94"/>
      <c r="D328" s="94"/>
      <c r="J328" s="94"/>
    </row>
    <row r="329" spans="1:10" x14ac:dyDescent="0.3">
      <c r="A329" s="3" t="s">
        <v>350</v>
      </c>
      <c r="C329" s="94"/>
      <c r="D329" s="94"/>
      <c r="J329" s="94"/>
    </row>
    <row r="330" spans="1:10" x14ac:dyDescent="0.3">
      <c r="A330" s="3" t="s">
        <v>351</v>
      </c>
      <c r="C330" s="94"/>
      <c r="D330" s="94"/>
      <c r="J330" s="94"/>
    </row>
    <row r="331" spans="1:10" x14ac:dyDescent="0.3">
      <c r="A331" s="3" t="s">
        <v>352</v>
      </c>
      <c r="C331" s="94"/>
      <c r="D331" s="94"/>
      <c r="J331" s="94"/>
    </row>
    <row r="332" spans="1:10" x14ac:dyDescent="0.3">
      <c r="A332" s="3" t="s">
        <v>353</v>
      </c>
      <c r="C332" s="94"/>
      <c r="D332" s="94"/>
      <c r="J332" s="94"/>
    </row>
    <row r="333" spans="1:10" x14ac:dyDescent="0.3">
      <c r="A333" s="3" t="s">
        <v>354</v>
      </c>
      <c r="C333" s="94"/>
      <c r="D333" s="94"/>
      <c r="J333" s="94"/>
    </row>
    <row r="334" spans="1:10" x14ac:dyDescent="0.3">
      <c r="A334" s="3" t="s">
        <v>355</v>
      </c>
      <c r="C334" s="94"/>
      <c r="D334" s="94"/>
      <c r="J334" s="94"/>
    </row>
    <row r="335" spans="1:10" x14ac:dyDescent="0.3">
      <c r="A335" s="3" t="s">
        <v>356</v>
      </c>
      <c r="C335" s="94"/>
      <c r="D335" s="94"/>
      <c r="J335" s="94"/>
    </row>
    <row r="336" spans="1:10" x14ac:dyDescent="0.3">
      <c r="A336" s="3" t="s">
        <v>357</v>
      </c>
      <c r="C336" s="94"/>
      <c r="D336" s="94"/>
      <c r="J336" s="94"/>
    </row>
    <row r="337" spans="1:10" x14ac:dyDescent="0.3">
      <c r="A337" s="3" t="s">
        <v>358</v>
      </c>
      <c r="C337" s="94"/>
      <c r="D337" s="94"/>
      <c r="J337" s="94"/>
    </row>
    <row r="338" spans="1:10" x14ac:dyDescent="0.3">
      <c r="A338" s="3" t="s">
        <v>359</v>
      </c>
      <c r="C338" s="94"/>
      <c r="D338" s="94"/>
      <c r="J338" s="94"/>
    </row>
    <row r="339" spans="1:10" x14ac:dyDescent="0.3">
      <c r="A339" s="3" t="s">
        <v>360</v>
      </c>
      <c r="C339" s="94"/>
      <c r="D339" s="94"/>
      <c r="J339" s="94"/>
    </row>
    <row r="340" spans="1:10" x14ac:dyDescent="0.3">
      <c r="A340" s="3" t="s">
        <v>361</v>
      </c>
      <c r="C340" s="94"/>
      <c r="D340" s="94"/>
      <c r="J340" s="94"/>
    </row>
    <row r="341" spans="1:10" x14ac:dyDescent="0.3">
      <c r="A341" s="3" t="s">
        <v>362</v>
      </c>
      <c r="C341" s="94"/>
      <c r="D341" s="94"/>
      <c r="J341" s="94"/>
    </row>
    <row r="342" spans="1:10" x14ac:dyDescent="0.3">
      <c r="A342" s="3" t="s">
        <v>363</v>
      </c>
      <c r="C342" s="94"/>
      <c r="D342" s="94"/>
      <c r="J342" s="94"/>
    </row>
    <row r="343" spans="1:10" x14ac:dyDescent="0.3">
      <c r="A343" s="3" t="s">
        <v>364</v>
      </c>
      <c r="C343" s="94"/>
      <c r="D343" s="94"/>
      <c r="J343" s="94"/>
    </row>
    <row r="344" spans="1:10" x14ac:dyDescent="0.3">
      <c r="A344" s="3" t="s">
        <v>365</v>
      </c>
      <c r="C344" s="94"/>
      <c r="D344" s="94"/>
      <c r="J344" s="94"/>
    </row>
    <row r="345" spans="1:10" x14ac:dyDescent="0.3">
      <c r="A345" s="3" t="s">
        <v>366</v>
      </c>
      <c r="C345" s="94"/>
      <c r="D345" s="94"/>
      <c r="J345" s="94"/>
    </row>
    <row r="346" spans="1:10" x14ac:dyDescent="0.3">
      <c r="A346" s="3" t="s">
        <v>367</v>
      </c>
      <c r="C346" s="94"/>
      <c r="D346" s="94"/>
      <c r="J346" s="94"/>
    </row>
    <row r="347" spans="1:10" x14ac:dyDescent="0.3">
      <c r="A347" s="3" t="s">
        <v>368</v>
      </c>
      <c r="C347" s="94"/>
      <c r="D347" s="94"/>
      <c r="J347" s="94"/>
    </row>
    <row r="348" spans="1:10" x14ac:dyDescent="0.3">
      <c r="A348" s="3" t="s">
        <v>369</v>
      </c>
      <c r="C348" s="94"/>
      <c r="D348" s="94"/>
      <c r="J348" s="94"/>
    </row>
    <row r="349" spans="1:10" x14ac:dyDescent="0.3">
      <c r="A349" s="3" t="s">
        <v>370</v>
      </c>
      <c r="C349" s="94"/>
      <c r="D349" s="94"/>
      <c r="J349" s="94"/>
    </row>
    <row r="350" spans="1:10" x14ac:dyDescent="0.3">
      <c r="A350" s="3" t="s">
        <v>371</v>
      </c>
      <c r="C350" s="94"/>
      <c r="D350" s="94"/>
      <c r="J350" s="94"/>
    </row>
    <row r="351" spans="1:10" x14ac:dyDescent="0.3">
      <c r="A351" s="3" t="s">
        <v>372</v>
      </c>
      <c r="C351" s="94"/>
      <c r="D351" s="94"/>
      <c r="J351" s="94"/>
    </row>
    <row r="352" spans="1:10" x14ac:dyDescent="0.3">
      <c r="A352" s="3" t="s">
        <v>373</v>
      </c>
      <c r="C352" s="94"/>
      <c r="D352" s="94"/>
      <c r="J352" s="94"/>
    </row>
    <row r="353" spans="1:10" x14ac:dyDescent="0.3">
      <c r="A353" s="3" t="s">
        <v>724</v>
      </c>
      <c r="C353" s="94"/>
      <c r="D353" s="94"/>
      <c r="J353" s="94"/>
    </row>
    <row r="354" spans="1:10" x14ac:dyDescent="0.3">
      <c r="A354" s="3" t="s">
        <v>725</v>
      </c>
      <c r="C354" s="94"/>
      <c r="D354" s="94"/>
      <c r="J354" s="94"/>
    </row>
    <row r="355" spans="1:10" x14ac:dyDescent="0.3">
      <c r="A355" s="3" t="s">
        <v>726</v>
      </c>
      <c r="C355" s="94"/>
      <c r="D355" s="94"/>
      <c r="J355" s="94"/>
    </row>
    <row r="356" spans="1:10" x14ac:dyDescent="0.3">
      <c r="A356" s="3" t="s">
        <v>727</v>
      </c>
      <c r="C356" s="94"/>
      <c r="D356" s="94"/>
      <c r="J356" s="94"/>
    </row>
    <row r="357" spans="1:10" x14ac:dyDescent="0.3">
      <c r="A357" s="3" t="s">
        <v>728</v>
      </c>
      <c r="C357" s="94"/>
      <c r="D357" s="94"/>
      <c r="J357" s="94"/>
    </row>
    <row r="358" spans="1:10" x14ac:dyDescent="0.3">
      <c r="A358" s="3" t="s">
        <v>729</v>
      </c>
      <c r="C358" s="94"/>
      <c r="D358" s="94"/>
      <c r="J358" s="94"/>
    </row>
    <row r="359" spans="1:10" x14ac:dyDescent="0.3">
      <c r="A359" s="3" t="s">
        <v>730</v>
      </c>
      <c r="C359" s="94"/>
      <c r="D359" s="94"/>
      <c r="J359" s="94"/>
    </row>
    <row r="360" spans="1:10" x14ac:dyDescent="0.3">
      <c r="A360" s="3" t="s">
        <v>731</v>
      </c>
      <c r="C360" s="94"/>
      <c r="D360" s="94"/>
      <c r="J360" s="94"/>
    </row>
    <row r="361" spans="1:10" x14ac:dyDescent="0.3">
      <c r="A361" s="3" t="s">
        <v>732</v>
      </c>
      <c r="C361" s="94"/>
      <c r="D361" s="94"/>
      <c r="J361" s="94"/>
    </row>
    <row r="362" spans="1:10" x14ac:dyDescent="0.3">
      <c r="A362" s="3" t="s">
        <v>733</v>
      </c>
      <c r="C362" s="94"/>
      <c r="D362" s="94"/>
      <c r="J362" s="94"/>
    </row>
    <row r="363" spans="1:10" x14ac:dyDescent="0.3">
      <c r="A363" s="3" t="s">
        <v>734</v>
      </c>
      <c r="C363" s="94"/>
      <c r="D363" s="94"/>
      <c r="J363" s="94"/>
    </row>
    <row r="364" spans="1:10" x14ac:dyDescent="0.3">
      <c r="A364" s="3" t="s">
        <v>735</v>
      </c>
      <c r="C364" s="94"/>
      <c r="D364" s="94"/>
      <c r="J364" s="94"/>
    </row>
    <row r="365" spans="1:10" x14ac:dyDescent="0.3">
      <c r="A365" s="3" t="s">
        <v>736</v>
      </c>
      <c r="C365" s="94"/>
      <c r="D365" s="94"/>
      <c r="J365" s="94"/>
    </row>
    <row r="366" spans="1:10" x14ac:dyDescent="0.3">
      <c r="A366" s="3" t="s">
        <v>737</v>
      </c>
      <c r="C366" s="94"/>
      <c r="D366" s="94"/>
      <c r="J366" s="94"/>
    </row>
    <row r="367" spans="1:10" x14ac:dyDescent="0.3">
      <c r="A367" s="3" t="s">
        <v>738</v>
      </c>
      <c r="C367" s="94"/>
      <c r="D367" s="94"/>
      <c r="J367" s="94"/>
    </row>
    <row r="368" spans="1:10" x14ac:dyDescent="0.3">
      <c r="A368" s="3" t="s">
        <v>739</v>
      </c>
      <c r="C368" s="94"/>
      <c r="D368" s="94"/>
      <c r="J368" s="94"/>
    </row>
    <row r="369" spans="1:10" x14ac:dyDescent="0.3">
      <c r="A369" s="3" t="s">
        <v>740</v>
      </c>
      <c r="C369" s="94"/>
      <c r="D369" s="94"/>
      <c r="J369" s="94"/>
    </row>
    <row r="370" spans="1:10" x14ac:dyDescent="0.3">
      <c r="A370" s="3" t="s">
        <v>741</v>
      </c>
      <c r="C370" s="94"/>
      <c r="D370" s="94"/>
      <c r="J370" s="94"/>
    </row>
    <row r="371" spans="1:10" x14ac:dyDescent="0.3">
      <c r="A371" s="3" t="s">
        <v>742</v>
      </c>
      <c r="C371" s="94"/>
      <c r="D371" s="94"/>
      <c r="J371" s="94"/>
    </row>
    <row r="372" spans="1:10" x14ac:dyDescent="0.3">
      <c r="A372" s="3" t="s">
        <v>743</v>
      </c>
      <c r="C372" s="94"/>
      <c r="D372" s="94"/>
      <c r="J372" s="94"/>
    </row>
    <row r="373" spans="1:10" x14ac:dyDescent="0.3">
      <c r="A373" s="3" t="s">
        <v>744</v>
      </c>
      <c r="C373" s="94"/>
      <c r="D373" s="94"/>
      <c r="J373" s="94"/>
    </row>
    <row r="374" spans="1:10" x14ac:dyDescent="0.3">
      <c r="A374" s="3" t="s">
        <v>745</v>
      </c>
      <c r="C374" s="94"/>
      <c r="D374" s="94"/>
      <c r="J374" s="94"/>
    </row>
    <row r="375" spans="1:10" x14ac:dyDescent="0.3">
      <c r="A375" s="3" t="s">
        <v>746</v>
      </c>
      <c r="C375" s="94"/>
      <c r="D375" s="94"/>
      <c r="J375" s="94"/>
    </row>
    <row r="376" spans="1:10" x14ac:dyDescent="0.3">
      <c r="A376" s="3" t="s">
        <v>747</v>
      </c>
      <c r="C376" s="94"/>
      <c r="D376" s="94"/>
      <c r="J376" s="94"/>
    </row>
    <row r="377" spans="1:10" x14ac:dyDescent="0.3">
      <c r="A377" s="3" t="s">
        <v>748</v>
      </c>
      <c r="C377" s="94"/>
      <c r="D377" s="94"/>
      <c r="J377" s="94"/>
    </row>
    <row r="378" spans="1:10" x14ac:dyDescent="0.3">
      <c r="A378" s="3" t="s">
        <v>749</v>
      </c>
      <c r="C378" s="94"/>
      <c r="D378" s="94"/>
      <c r="J378" s="94"/>
    </row>
    <row r="379" spans="1:10" x14ac:dyDescent="0.3">
      <c r="A379" s="3" t="s">
        <v>750</v>
      </c>
      <c r="C379" s="94"/>
      <c r="D379" s="94"/>
      <c r="J379" s="94"/>
    </row>
    <row r="380" spans="1:10" x14ac:dyDescent="0.3">
      <c r="A380" s="3" t="s">
        <v>751</v>
      </c>
      <c r="C380" s="94"/>
      <c r="D380" s="94"/>
      <c r="J380" s="94"/>
    </row>
    <row r="381" spans="1:10" x14ac:dyDescent="0.3">
      <c r="A381" s="3" t="s">
        <v>752</v>
      </c>
      <c r="C381" s="94"/>
      <c r="D381" s="94"/>
      <c r="J381" s="94"/>
    </row>
    <row r="382" spans="1:10" x14ac:dyDescent="0.3">
      <c r="A382" s="3" t="s">
        <v>753</v>
      </c>
      <c r="C382" s="94"/>
      <c r="D382" s="94"/>
      <c r="J382" s="94"/>
    </row>
    <row r="383" spans="1:10" x14ac:dyDescent="0.3">
      <c r="A383" s="3" t="s">
        <v>754</v>
      </c>
      <c r="C383" s="94"/>
      <c r="D383" s="94"/>
      <c r="J383" s="94"/>
    </row>
    <row r="384" spans="1:10" x14ac:dyDescent="0.3">
      <c r="A384" s="3" t="s">
        <v>755</v>
      </c>
      <c r="C384" s="94"/>
      <c r="D384" s="94"/>
      <c r="J384" s="94"/>
    </row>
    <row r="385" spans="1:10" x14ac:dyDescent="0.3">
      <c r="A385" s="3" t="s">
        <v>756</v>
      </c>
      <c r="C385" s="94"/>
      <c r="D385" s="94"/>
      <c r="J385" s="94"/>
    </row>
    <row r="386" spans="1:10" x14ac:dyDescent="0.3">
      <c r="A386" s="3" t="s">
        <v>757</v>
      </c>
      <c r="C386" s="94"/>
      <c r="D386" s="94"/>
      <c r="J386" s="94"/>
    </row>
    <row r="387" spans="1:10" x14ac:dyDescent="0.3">
      <c r="A387" s="3" t="s">
        <v>758</v>
      </c>
      <c r="C387" s="94"/>
      <c r="D387" s="94"/>
      <c r="J387" s="94"/>
    </row>
    <row r="388" spans="1:10" x14ac:dyDescent="0.3">
      <c r="A388" s="3" t="s">
        <v>759</v>
      </c>
      <c r="C388" s="94"/>
      <c r="D388" s="94"/>
      <c r="J388" s="94"/>
    </row>
    <row r="389" spans="1:10" x14ac:dyDescent="0.3">
      <c r="A389" s="3" t="s">
        <v>760</v>
      </c>
      <c r="C389" s="94"/>
      <c r="D389" s="94"/>
      <c r="J389" s="94"/>
    </row>
    <row r="390" spans="1:10" x14ac:dyDescent="0.3">
      <c r="A390" s="3" t="s">
        <v>761</v>
      </c>
      <c r="C390" s="94"/>
      <c r="D390" s="94"/>
      <c r="J390" s="94"/>
    </row>
    <row r="391" spans="1:10" x14ac:dyDescent="0.3">
      <c r="A391" s="3" t="s">
        <v>762</v>
      </c>
      <c r="C391" s="94"/>
      <c r="D391" s="94"/>
      <c r="J391" s="94"/>
    </row>
    <row r="392" spans="1:10" x14ac:dyDescent="0.3">
      <c r="A392" s="3" t="s">
        <v>763</v>
      </c>
      <c r="C392" s="94"/>
      <c r="D392" s="94"/>
      <c r="J392" s="94"/>
    </row>
    <row r="393" spans="1:10" x14ac:dyDescent="0.3">
      <c r="A393" s="3" t="s">
        <v>764</v>
      </c>
      <c r="C393" s="94"/>
      <c r="D393" s="94"/>
      <c r="J393" s="94"/>
    </row>
    <row r="394" spans="1:10" x14ac:dyDescent="0.3">
      <c r="A394" s="3" t="s">
        <v>765</v>
      </c>
      <c r="C394" s="94"/>
      <c r="D394" s="94"/>
      <c r="J394" s="94"/>
    </row>
    <row r="395" spans="1:10" x14ac:dyDescent="0.3">
      <c r="A395" s="3" t="s">
        <v>766</v>
      </c>
      <c r="C395" s="94"/>
      <c r="D395" s="94"/>
      <c r="J395" s="94"/>
    </row>
    <row r="396" spans="1:10" x14ac:dyDescent="0.3">
      <c r="A396" s="3" t="s">
        <v>767</v>
      </c>
      <c r="C396" s="94"/>
      <c r="D396" s="94"/>
      <c r="J396" s="94"/>
    </row>
    <row r="397" spans="1:10" x14ac:dyDescent="0.3">
      <c r="A397" s="3" t="s">
        <v>768</v>
      </c>
      <c r="C397" s="94"/>
      <c r="D397" s="94"/>
      <c r="J397" s="94"/>
    </row>
    <row r="398" spans="1:10" x14ac:dyDescent="0.3">
      <c r="A398" s="3" t="s">
        <v>769</v>
      </c>
      <c r="C398" s="94"/>
      <c r="D398" s="94"/>
      <c r="J398" s="94"/>
    </row>
    <row r="399" spans="1:10" x14ac:dyDescent="0.3">
      <c r="A399" s="3" t="s">
        <v>770</v>
      </c>
      <c r="C399" s="94"/>
      <c r="D399" s="94"/>
      <c r="J399" s="94"/>
    </row>
    <row r="400" spans="1:10" x14ac:dyDescent="0.3">
      <c r="A400" s="3" t="s">
        <v>771</v>
      </c>
      <c r="C400" s="94"/>
      <c r="D400" s="94"/>
      <c r="J400" s="94"/>
    </row>
    <row r="401" spans="1:10" x14ac:dyDescent="0.3">
      <c r="A401" s="3" t="s">
        <v>772</v>
      </c>
      <c r="C401" s="94"/>
      <c r="D401" s="94"/>
      <c r="J401" s="94"/>
    </row>
    <row r="402" spans="1:10" x14ac:dyDescent="0.3">
      <c r="A402" s="3" t="s">
        <v>773</v>
      </c>
      <c r="C402" s="94"/>
      <c r="D402" s="94"/>
      <c r="J402" s="94"/>
    </row>
    <row r="403" spans="1:10" x14ac:dyDescent="0.3">
      <c r="A403" s="3" t="s">
        <v>774</v>
      </c>
      <c r="C403" s="94"/>
      <c r="D403" s="94"/>
      <c r="J403" s="94"/>
    </row>
    <row r="404" spans="1:10" x14ac:dyDescent="0.3">
      <c r="A404" s="3" t="s">
        <v>775</v>
      </c>
      <c r="C404" s="94"/>
      <c r="D404" s="94"/>
      <c r="J404" s="94"/>
    </row>
    <row r="405" spans="1:10" x14ac:dyDescent="0.3">
      <c r="A405" s="3" t="s">
        <v>776</v>
      </c>
      <c r="C405" s="94"/>
      <c r="D405" s="94"/>
      <c r="J405" s="94"/>
    </row>
    <row r="406" spans="1:10" x14ac:dyDescent="0.3">
      <c r="A406" s="3" t="s">
        <v>777</v>
      </c>
      <c r="C406" s="94"/>
      <c r="D406" s="94"/>
      <c r="J406" s="94"/>
    </row>
    <row r="407" spans="1:10" x14ac:dyDescent="0.3">
      <c r="A407" s="3" t="s">
        <v>778</v>
      </c>
      <c r="C407" s="94"/>
      <c r="D407" s="94"/>
      <c r="J407" s="94"/>
    </row>
    <row r="408" spans="1:10" x14ac:dyDescent="0.3">
      <c r="A408" s="3" t="s">
        <v>779</v>
      </c>
      <c r="C408" s="94"/>
      <c r="D408" s="94"/>
      <c r="J408" s="94"/>
    </row>
    <row r="409" spans="1:10" x14ac:dyDescent="0.3">
      <c r="A409" s="3" t="s">
        <v>780</v>
      </c>
      <c r="C409" s="94"/>
      <c r="D409" s="94"/>
      <c r="J409" s="94"/>
    </row>
    <row r="410" spans="1:10" x14ac:dyDescent="0.3">
      <c r="A410" s="3" t="s">
        <v>781</v>
      </c>
      <c r="C410" s="94"/>
      <c r="D410" s="94"/>
      <c r="J410" s="94"/>
    </row>
    <row r="411" spans="1:10" x14ac:dyDescent="0.3">
      <c r="A411" s="3" t="s">
        <v>782</v>
      </c>
      <c r="C411" s="94"/>
      <c r="D411" s="94"/>
      <c r="J411" s="94"/>
    </row>
    <row r="412" spans="1:10" x14ac:dyDescent="0.3">
      <c r="A412" s="3" t="s">
        <v>783</v>
      </c>
      <c r="C412" s="94"/>
      <c r="D412" s="94"/>
      <c r="J412" s="94"/>
    </row>
    <row r="413" spans="1:10" x14ac:dyDescent="0.3">
      <c r="A413" s="3" t="s">
        <v>784</v>
      </c>
      <c r="C413" s="94"/>
      <c r="D413" s="94"/>
      <c r="J413" s="94"/>
    </row>
    <row r="414" spans="1:10" x14ac:dyDescent="0.3">
      <c r="A414" s="3" t="s">
        <v>785</v>
      </c>
      <c r="C414" s="94"/>
      <c r="D414" s="94"/>
      <c r="J414" s="94"/>
    </row>
    <row r="415" spans="1:10" x14ac:dyDescent="0.3">
      <c r="A415" s="3" t="s">
        <v>786</v>
      </c>
      <c r="C415" s="94"/>
      <c r="D415" s="94"/>
      <c r="J415" s="94"/>
    </row>
    <row r="416" spans="1:10" x14ac:dyDescent="0.3">
      <c r="A416" s="3" t="s">
        <v>787</v>
      </c>
      <c r="C416" s="94"/>
      <c r="D416" s="94"/>
      <c r="J416" s="94"/>
    </row>
    <row r="417" spans="1:10" x14ac:dyDescent="0.3">
      <c r="A417" s="3" t="s">
        <v>788</v>
      </c>
      <c r="C417" s="94"/>
      <c r="D417" s="94"/>
      <c r="J417" s="94"/>
    </row>
    <row r="418" spans="1:10" x14ac:dyDescent="0.3">
      <c r="A418" s="3" t="s">
        <v>789</v>
      </c>
      <c r="C418" s="94"/>
      <c r="D418" s="94"/>
      <c r="J418" s="94"/>
    </row>
    <row r="419" spans="1:10" x14ac:dyDescent="0.3">
      <c r="A419" s="3" t="s">
        <v>790</v>
      </c>
      <c r="C419" s="94"/>
      <c r="D419" s="94"/>
      <c r="J419" s="94"/>
    </row>
    <row r="420" spans="1:10" x14ac:dyDescent="0.3">
      <c r="A420" s="3" t="s">
        <v>791</v>
      </c>
      <c r="C420" s="94"/>
      <c r="D420" s="94"/>
      <c r="J420" s="94"/>
    </row>
    <row r="421" spans="1:10" x14ac:dyDescent="0.3">
      <c r="A421" s="3" t="s">
        <v>792</v>
      </c>
      <c r="C421" s="94"/>
      <c r="D421" s="94"/>
      <c r="J421" s="94"/>
    </row>
    <row r="422" spans="1:10" x14ac:dyDescent="0.3">
      <c r="A422" s="3" t="s">
        <v>793</v>
      </c>
      <c r="C422" s="94"/>
      <c r="D422" s="94"/>
      <c r="J422" s="94"/>
    </row>
    <row r="423" spans="1:10" x14ac:dyDescent="0.3">
      <c r="A423" s="3" t="s">
        <v>794</v>
      </c>
      <c r="C423" s="94"/>
      <c r="D423" s="94"/>
      <c r="J423" s="94"/>
    </row>
    <row r="424" spans="1:10" x14ac:dyDescent="0.3">
      <c r="A424" s="3" t="s">
        <v>795</v>
      </c>
      <c r="C424" s="94"/>
      <c r="D424" s="94"/>
      <c r="J424" s="94"/>
    </row>
    <row r="425" spans="1:10" x14ac:dyDescent="0.3">
      <c r="A425" s="3" t="s">
        <v>796</v>
      </c>
      <c r="C425" s="94"/>
      <c r="D425" s="94"/>
      <c r="J425" s="94"/>
    </row>
    <row r="426" spans="1:10" x14ac:dyDescent="0.3">
      <c r="A426" s="3" t="s">
        <v>797</v>
      </c>
      <c r="C426" s="94"/>
      <c r="D426" s="94"/>
      <c r="J426" s="94"/>
    </row>
    <row r="427" spans="1:10" x14ac:dyDescent="0.3">
      <c r="A427" s="3" t="s">
        <v>798</v>
      </c>
      <c r="C427" s="94"/>
      <c r="D427" s="94"/>
      <c r="J427" s="94"/>
    </row>
    <row r="428" spans="1:10" x14ac:dyDescent="0.3">
      <c r="A428" s="3" t="s">
        <v>799</v>
      </c>
      <c r="C428" s="94"/>
      <c r="D428" s="94"/>
      <c r="J428" s="94"/>
    </row>
    <row r="429" spans="1:10" x14ac:dyDescent="0.3">
      <c r="A429" s="3" t="s">
        <v>800</v>
      </c>
      <c r="C429" s="94"/>
      <c r="D429" s="94"/>
      <c r="J429" s="94"/>
    </row>
    <row r="430" spans="1:10" x14ac:dyDescent="0.3">
      <c r="A430" s="3" t="s">
        <v>801</v>
      </c>
      <c r="C430" s="94"/>
      <c r="D430" s="94"/>
      <c r="J430" s="94"/>
    </row>
    <row r="431" spans="1:10" x14ac:dyDescent="0.3">
      <c r="A431" s="3" t="s">
        <v>802</v>
      </c>
      <c r="C431" s="94"/>
      <c r="D431" s="94"/>
      <c r="J431" s="94"/>
    </row>
    <row r="432" spans="1:10" x14ac:dyDescent="0.3">
      <c r="A432" s="3" t="s">
        <v>803</v>
      </c>
      <c r="C432" s="94"/>
      <c r="D432" s="94"/>
      <c r="J432" s="94"/>
    </row>
    <row r="433" spans="1:10" x14ac:dyDescent="0.3">
      <c r="A433" s="3" t="s">
        <v>804</v>
      </c>
      <c r="C433" s="94"/>
      <c r="D433" s="94"/>
      <c r="J433" s="94"/>
    </row>
    <row r="434" spans="1:10" x14ac:dyDescent="0.3">
      <c r="A434" s="3" t="s">
        <v>805</v>
      </c>
      <c r="C434" s="94"/>
      <c r="D434" s="94"/>
      <c r="J434" s="94"/>
    </row>
    <row r="435" spans="1:10" x14ac:dyDescent="0.3">
      <c r="A435" s="3" t="s">
        <v>806</v>
      </c>
      <c r="C435" s="94"/>
      <c r="D435" s="94"/>
      <c r="J435" s="94"/>
    </row>
    <row r="436" spans="1:10" x14ac:dyDescent="0.3">
      <c r="A436" s="3" t="s">
        <v>807</v>
      </c>
      <c r="C436" s="94"/>
      <c r="D436" s="94"/>
      <c r="J436" s="94"/>
    </row>
    <row r="437" spans="1:10" x14ac:dyDescent="0.3">
      <c r="A437" s="3" t="s">
        <v>808</v>
      </c>
      <c r="C437" s="94"/>
      <c r="D437" s="94"/>
      <c r="J437" s="94"/>
    </row>
    <row r="438" spans="1:10" x14ac:dyDescent="0.3">
      <c r="A438" s="3" t="s">
        <v>809</v>
      </c>
      <c r="C438" s="94"/>
      <c r="D438" s="94"/>
      <c r="J438" s="94"/>
    </row>
    <row r="439" spans="1:10" x14ac:dyDescent="0.3">
      <c r="A439" s="3" t="s">
        <v>810</v>
      </c>
      <c r="C439" s="94"/>
      <c r="D439" s="94"/>
      <c r="J439" s="94"/>
    </row>
    <row r="440" spans="1:10" x14ac:dyDescent="0.3">
      <c r="A440" s="3" t="s">
        <v>811</v>
      </c>
      <c r="C440" s="94"/>
      <c r="D440" s="94"/>
      <c r="J440" s="94"/>
    </row>
    <row r="441" spans="1:10" x14ac:dyDescent="0.3">
      <c r="A441" s="3" t="s">
        <v>812</v>
      </c>
      <c r="C441" s="94"/>
      <c r="D441" s="94"/>
      <c r="J441" s="94"/>
    </row>
    <row r="442" spans="1:10" x14ac:dyDescent="0.3">
      <c r="A442" s="3" t="s">
        <v>813</v>
      </c>
      <c r="C442" s="94"/>
      <c r="D442" s="94"/>
      <c r="J442" s="94"/>
    </row>
    <row r="443" spans="1:10" x14ac:dyDescent="0.3">
      <c r="A443" s="3" t="s">
        <v>814</v>
      </c>
      <c r="C443" s="94"/>
      <c r="D443" s="94"/>
      <c r="J443" s="94"/>
    </row>
    <row r="444" spans="1:10" x14ac:dyDescent="0.3">
      <c r="A444" s="3" t="s">
        <v>815</v>
      </c>
      <c r="C444" s="94"/>
      <c r="D444" s="94"/>
      <c r="J444" s="94"/>
    </row>
    <row r="445" spans="1:10" x14ac:dyDescent="0.3">
      <c r="A445" s="3" t="s">
        <v>816</v>
      </c>
      <c r="C445" s="94"/>
      <c r="D445" s="94"/>
      <c r="J445" s="94"/>
    </row>
    <row r="446" spans="1:10" x14ac:dyDescent="0.3">
      <c r="A446" s="3" t="s">
        <v>817</v>
      </c>
      <c r="C446" s="94"/>
      <c r="D446" s="94"/>
      <c r="J446" s="94"/>
    </row>
    <row r="447" spans="1:10" x14ac:dyDescent="0.3">
      <c r="A447" s="3" t="s">
        <v>818</v>
      </c>
      <c r="C447" s="94"/>
      <c r="D447" s="94"/>
      <c r="J447" s="94"/>
    </row>
    <row r="448" spans="1:10" x14ac:dyDescent="0.3">
      <c r="A448" s="3" t="s">
        <v>819</v>
      </c>
      <c r="C448" s="94"/>
      <c r="D448" s="94"/>
      <c r="J448" s="94"/>
    </row>
    <row r="449" spans="1:10" x14ac:dyDescent="0.3">
      <c r="A449" s="3" t="s">
        <v>820</v>
      </c>
      <c r="C449" s="94"/>
      <c r="D449" s="94"/>
      <c r="J449" s="94"/>
    </row>
    <row r="450" spans="1:10" x14ac:dyDescent="0.3">
      <c r="A450" s="3" t="s">
        <v>821</v>
      </c>
      <c r="C450" s="94"/>
      <c r="D450" s="94"/>
      <c r="J450" s="94"/>
    </row>
    <row r="451" spans="1:10" x14ac:dyDescent="0.3">
      <c r="A451" s="3" t="s">
        <v>822</v>
      </c>
      <c r="C451" s="94"/>
      <c r="D451" s="94"/>
      <c r="J451" s="94"/>
    </row>
    <row r="452" spans="1:10" x14ac:dyDescent="0.3">
      <c r="A452" s="3" t="s">
        <v>823</v>
      </c>
      <c r="C452" s="94"/>
      <c r="D452" s="94"/>
      <c r="J452" s="94"/>
    </row>
    <row r="453" spans="1:10" x14ac:dyDescent="0.3">
      <c r="A453" s="3" t="s">
        <v>824</v>
      </c>
      <c r="C453" s="94"/>
      <c r="D453" s="94"/>
      <c r="J453" s="94"/>
    </row>
    <row r="454" spans="1:10" x14ac:dyDescent="0.3">
      <c r="A454" s="3" t="s">
        <v>825</v>
      </c>
      <c r="C454" s="94"/>
      <c r="D454" s="94"/>
      <c r="J454" s="94"/>
    </row>
    <row r="455" spans="1:10" x14ac:dyDescent="0.3">
      <c r="A455" s="3" t="s">
        <v>826</v>
      </c>
      <c r="C455" s="94"/>
      <c r="D455" s="94"/>
      <c r="J455" s="94"/>
    </row>
    <row r="456" spans="1:10" x14ac:dyDescent="0.3">
      <c r="A456" s="3" t="s">
        <v>827</v>
      </c>
      <c r="C456" s="94"/>
      <c r="D456" s="94"/>
      <c r="J456" s="94"/>
    </row>
    <row r="457" spans="1:10" x14ac:dyDescent="0.3">
      <c r="A457" s="3" t="s">
        <v>828</v>
      </c>
      <c r="C457" s="94"/>
      <c r="D457" s="94"/>
      <c r="J457" s="94"/>
    </row>
    <row r="458" spans="1:10" x14ac:dyDescent="0.3">
      <c r="A458" s="3" t="s">
        <v>829</v>
      </c>
      <c r="C458" s="94"/>
      <c r="D458" s="94"/>
      <c r="J458" s="94"/>
    </row>
    <row r="459" spans="1:10" x14ac:dyDescent="0.3">
      <c r="A459" s="3" t="s">
        <v>830</v>
      </c>
      <c r="C459" s="94"/>
      <c r="D459" s="94"/>
      <c r="J459" s="94"/>
    </row>
    <row r="460" spans="1:10" x14ac:dyDescent="0.3">
      <c r="A460" s="3" t="s">
        <v>831</v>
      </c>
      <c r="C460" s="94"/>
      <c r="D460" s="94"/>
      <c r="J460" s="94"/>
    </row>
    <row r="461" spans="1:10" x14ac:dyDescent="0.3">
      <c r="A461" s="3" t="s">
        <v>832</v>
      </c>
      <c r="C461" s="94"/>
      <c r="D461" s="94"/>
      <c r="J461" s="94"/>
    </row>
    <row r="462" spans="1:10" x14ac:dyDescent="0.3">
      <c r="A462" s="3" t="s">
        <v>833</v>
      </c>
      <c r="C462" s="94"/>
      <c r="D462" s="94"/>
      <c r="J462" s="94"/>
    </row>
    <row r="463" spans="1:10" x14ac:dyDescent="0.3">
      <c r="A463" s="3" t="s">
        <v>834</v>
      </c>
      <c r="C463" s="94"/>
      <c r="D463" s="94"/>
      <c r="J463" s="94"/>
    </row>
    <row r="464" spans="1:10" x14ac:dyDescent="0.3">
      <c r="A464" s="3" t="s">
        <v>835</v>
      </c>
      <c r="C464" s="94"/>
      <c r="D464" s="94"/>
      <c r="J464" s="94"/>
    </row>
    <row r="465" spans="1:10" x14ac:dyDescent="0.3">
      <c r="A465" s="3" t="s">
        <v>836</v>
      </c>
      <c r="C465" s="94"/>
      <c r="D465" s="94"/>
      <c r="J465" s="94"/>
    </row>
    <row r="466" spans="1:10" x14ac:dyDescent="0.3">
      <c r="A466" s="3" t="s">
        <v>837</v>
      </c>
      <c r="C466" s="94"/>
      <c r="D466" s="94"/>
      <c r="J466" s="94"/>
    </row>
    <row r="467" spans="1:10" x14ac:dyDescent="0.3">
      <c r="A467" s="3" t="s">
        <v>838</v>
      </c>
      <c r="C467" s="94"/>
      <c r="D467" s="94"/>
      <c r="J467" s="94"/>
    </row>
    <row r="468" spans="1:10" x14ac:dyDescent="0.3">
      <c r="A468" s="3" t="s">
        <v>839</v>
      </c>
      <c r="C468" s="94"/>
      <c r="D468" s="94"/>
      <c r="J468" s="94"/>
    </row>
    <row r="469" spans="1:10" x14ac:dyDescent="0.3">
      <c r="A469" s="3" t="s">
        <v>840</v>
      </c>
      <c r="C469" s="94"/>
      <c r="D469" s="94"/>
      <c r="J469" s="94"/>
    </row>
    <row r="470" spans="1:10" x14ac:dyDescent="0.3">
      <c r="A470" s="3" t="s">
        <v>841</v>
      </c>
      <c r="C470" s="94"/>
      <c r="D470" s="94"/>
      <c r="J470" s="94"/>
    </row>
    <row r="471" spans="1:10" x14ac:dyDescent="0.3">
      <c r="A471" s="3" t="s">
        <v>842</v>
      </c>
      <c r="C471" s="94"/>
      <c r="D471" s="94"/>
      <c r="J471" s="94"/>
    </row>
    <row r="472" spans="1:10" x14ac:dyDescent="0.3">
      <c r="A472" s="3" t="s">
        <v>843</v>
      </c>
      <c r="C472" s="94"/>
      <c r="D472" s="94"/>
      <c r="J472" s="94"/>
    </row>
    <row r="473" spans="1:10" x14ac:dyDescent="0.3">
      <c r="A473" s="3" t="s">
        <v>844</v>
      </c>
      <c r="C473" s="94"/>
      <c r="D473" s="94"/>
      <c r="J473" s="94"/>
    </row>
    <row r="474" spans="1:10" x14ac:dyDescent="0.3">
      <c r="A474" s="3" t="s">
        <v>845</v>
      </c>
      <c r="C474" s="94"/>
      <c r="D474" s="94"/>
      <c r="J474" s="94"/>
    </row>
    <row r="475" spans="1:10" x14ac:dyDescent="0.3">
      <c r="A475" s="3" t="s">
        <v>846</v>
      </c>
      <c r="C475" s="94"/>
      <c r="D475" s="94"/>
      <c r="J475" s="94"/>
    </row>
    <row r="476" spans="1:10" x14ac:dyDescent="0.3">
      <c r="A476" s="3" t="s">
        <v>847</v>
      </c>
      <c r="C476" s="94"/>
      <c r="D476" s="94"/>
      <c r="J476" s="94"/>
    </row>
    <row r="477" spans="1:10" x14ac:dyDescent="0.3">
      <c r="A477" s="3" t="s">
        <v>848</v>
      </c>
      <c r="C477" s="94"/>
      <c r="D477" s="94"/>
      <c r="J477" s="94"/>
    </row>
    <row r="478" spans="1:10" x14ac:dyDescent="0.3">
      <c r="A478" s="3" t="s">
        <v>849</v>
      </c>
      <c r="C478" s="94"/>
      <c r="D478" s="94"/>
      <c r="J478" s="94"/>
    </row>
    <row r="479" spans="1:10" x14ac:dyDescent="0.3">
      <c r="A479" s="3" t="s">
        <v>850</v>
      </c>
      <c r="C479" s="94"/>
      <c r="D479" s="94"/>
      <c r="J479" s="94"/>
    </row>
    <row r="480" spans="1:10" x14ac:dyDescent="0.3">
      <c r="A480" s="3" t="s">
        <v>851</v>
      </c>
      <c r="C480" s="94"/>
      <c r="D480" s="94"/>
      <c r="J480" s="94"/>
    </row>
    <row r="481" spans="1:10" x14ac:dyDescent="0.3">
      <c r="A481" s="3" t="s">
        <v>852</v>
      </c>
      <c r="C481" s="94"/>
      <c r="D481" s="94"/>
      <c r="J481" s="94"/>
    </row>
    <row r="482" spans="1:10" x14ac:dyDescent="0.3">
      <c r="A482" s="3" t="s">
        <v>853</v>
      </c>
      <c r="C482" s="94"/>
      <c r="D482" s="94"/>
      <c r="J482" s="94"/>
    </row>
    <row r="483" spans="1:10" x14ac:dyDescent="0.3">
      <c r="A483" s="3" t="s">
        <v>854</v>
      </c>
      <c r="C483" s="94"/>
      <c r="D483" s="94"/>
      <c r="J483" s="94"/>
    </row>
    <row r="484" spans="1:10" x14ac:dyDescent="0.3">
      <c r="A484" s="3" t="s">
        <v>855</v>
      </c>
      <c r="C484" s="94"/>
      <c r="D484" s="94"/>
      <c r="J484" s="94"/>
    </row>
    <row r="485" spans="1:10" x14ac:dyDescent="0.3">
      <c r="A485" s="3" t="s">
        <v>856</v>
      </c>
      <c r="C485" s="94"/>
      <c r="D485" s="94"/>
      <c r="J485" s="94"/>
    </row>
    <row r="486" spans="1:10" x14ac:dyDescent="0.3">
      <c r="A486" s="3" t="s">
        <v>857</v>
      </c>
      <c r="C486" s="94"/>
      <c r="D486" s="94"/>
      <c r="J486" s="94"/>
    </row>
    <row r="487" spans="1:10" x14ac:dyDescent="0.3">
      <c r="A487" s="3" t="s">
        <v>858</v>
      </c>
      <c r="C487" s="94"/>
      <c r="D487" s="94"/>
      <c r="J487" s="94"/>
    </row>
    <row r="488" spans="1:10" x14ac:dyDescent="0.3">
      <c r="A488" s="3" t="s">
        <v>859</v>
      </c>
      <c r="C488" s="94"/>
      <c r="D488" s="94"/>
      <c r="J488" s="94"/>
    </row>
    <row r="489" spans="1:10" x14ac:dyDescent="0.3">
      <c r="A489" s="3" t="s">
        <v>860</v>
      </c>
      <c r="C489" s="94"/>
      <c r="D489" s="94"/>
      <c r="J489" s="94"/>
    </row>
    <row r="490" spans="1:10" x14ac:dyDescent="0.3">
      <c r="A490" s="3" t="s">
        <v>861</v>
      </c>
      <c r="C490" s="94"/>
      <c r="D490" s="94"/>
      <c r="J490" s="94"/>
    </row>
    <row r="491" spans="1:10" x14ac:dyDescent="0.3">
      <c r="A491" s="3" t="s">
        <v>862</v>
      </c>
      <c r="C491" s="94"/>
      <c r="D491" s="94"/>
      <c r="J491" s="94"/>
    </row>
    <row r="492" spans="1:10" x14ac:dyDescent="0.3">
      <c r="A492" s="3" t="s">
        <v>863</v>
      </c>
      <c r="C492" s="94"/>
      <c r="D492" s="94"/>
      <c r="J492" s="94"/>
    </row>
    <row r="493" spans="1:10" x14ac:dyDescent="0.3">
      <c r="A493" s="3" t="s">
        <v>864</v>
      </c>
      <c r="C493" s="94"/>
      <c r="D493" s="94"/>
      <c r="J493" s="94"/>
    </row>
    <row r="494" spans="1:10" x14ac:dyDescent="0.3">
      <c r="A494" s="3" t="s">
        <v>865</v>
      </c>
      <c r="C494" s="94"/>
      <c r="D494" s="94"/>
      <c r="J494" s="94"/>
    </row>
    <row r="495" spans="1:10" x14ac:dyDescent="0.3">
      <c r="A495" s="3" t="s">
        <v>866</v>
      </c>
      <c r="C495" s="94"/>
      <c r="D495" s="94"/>
      <c r="J495" s="94"/>
    </row>
    <row r="496" spans="1:10" x14ac:dyDescent="0.3">
      <c r="A496" s="3" t="s">
        <v>867</v>
      </c>
      <c r="C496" s="94"/>
      <c r="D496" s="94"/>
      <c r="J496" s="94"/>
    </row>
    <row r="497" spans="1:10" x14ac:dyDescent="0.3">
      <c r="A497" s="3" t="s">
        <v>868</v>
      </c>
      <c r="C497" s="94"/>
      <c r="D497" s="94"/>
      <c r="J497" s="94"/>
    </row>
    <row r="498" spans="1:10" x14ac:dyDescent="0.3">
      <c r="A498" s="3" t="s">
        <v>869</v>
      </c>
      <c r="C498" s="94"/>
      <c r="D498" s="94"/>
      <c r="J498" s="94"/>
    </row>
    <row r="499" spans="1:10" x14ac:dyDescent="0.3">
      <c r="A499" s="3" t="s">
        <v>870</v>
      </c>
      <c r="C499" s="94"/>
      <c r="D499" s="94"/>
      <c r="J499" s="94"/>
    </row>
    <row r="500" spans="1:10" x14ac:dyDescent="0.3">
      <c r="A500" s="3" t="s">
        <v>871</v>
      </c>
      <c r="C500" s="94"/>
      <c r="D500" s="94"/>
      <c r="J500" s="94"/>
    </row>
    <row r="501" spans="1:10" x14ac:dyDescent="0.3">
      <c r="A501" s="3" t="s">
        <v>872</v>
      </c>
      <c r="C501" s="94"/>
      <c r="D501" s="94"/>
      <c r="J501" s="94"/>
    </row>
    <row r="502" spans="1:10" x14ac:dyDescent="0.3">
      <c r="A502" s="3" t="s">
        <v>873</v>
      </c>
      <c r="C502" s="94"/>
      <c r="D502" s="94"/>
      <c r="J502" s="94"/>
    </row>
  </sheetData>
  <phoneticPr fontId="5" type="noConversion"/>
  <dataValidations count="4">
    <dataValidation type="list" allowBlank="1" showInputMessage="1" showErrorMessage="1" sqref="F504" xr:uid="{17AFBA23-3167-4B9D-A044-BACD8304ABA3}">
      <formula1>"ancien,nouveau"</formula1>
    </dataValidation>
    <dataValidation type="list" allowBlank="1" showInputMessage="1" showErrorMessage="1" sqref="G3:H502" xr:uid="{89820700-45C8-4761-AA6D-CD8040777A4A}">
      <formula1>"OUI,NON"</formula1>
    </dataValidation>
    <dataValidation type="list" allowBlank="1" showInputMessage="1" showErrorMessage="1" sqref="F3:F503" xr:uid="{F9E709E4-2FAE-4BBD-A70C-214C3B63E708}">
      <formula1>"existant,nouveau"</formula1>
    </dataValidation>
    <dataValidation type="list" allowBlank="1" showInputMessage="1" showErrorMessage="1" sqref="I3:I503" xr:uid="{E0DF341F-601C-4B8D-A60E-8C685A8EDFFE}">
      <formula1>"OUI,NON,déjà raccordé"</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6FEB03FA-155E-4845-99C1-2A5C0E7CE200}">
          <x14:formula1>
            <xm:f>'Menu - ne pas modifier'!$B$3:$B$5</xm:f>
          </x14:formula1>
          <xm:sqref>B3:B508</xm:sqref>
        </x14:dataValidation>
        <x14:dataValidation type="list" allowBlank="1" showInputMessage="1" showErrorMessage="1" xr:uid="{E265F2AC-EA04-4661-89DB-36E652E4F735}">
          <x14:formula1>
            <xm:f>'Menu - ne pas modifier'!$B$25:$B$39</xm:f>
          </x14:formula1>
          <xm:sqref>E3:E503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5EAF-DEAF-4406-BA29-5A93EA47D93A}">
  <dimension ref="A1:J502"/>
  <sheetViews>
    <sheetView workbookViewId="0">
      <pane xSplit="1" ySplit="2" topLeftCell="B3" activePane="bottomRight" state="frozen"/>
      <selection pane="topRight" activeCell="B1" sqref="B1"/>
      <selection pane="bottomLeft" activeCell="A3" sqref="A3"/>
      <selection pane="bottomRight" activeCell="F2" sqref="F2"/>
    </sheetView>
  </sheetViews>
  <sheetFormatPr baseColWidth="10" defaultColWidth="11" defaultRowHeight="14.4" x14ac:dyDescent="0.3"/>
  <cols>
    <col min="1" max="1" width="4.5" style="3" customWidth="1"/>
    <col min="2" max="2" width="35.19921875" style="5" customWidth="1"/>
    <col min="3" max="4" width="16.296875" style="4" customWidth="1"/>
    <col min="5" max="5" width="18.796875" style="5" customWidth="1"/>
    <col min="6" max="7" width="14.19921875" style="5" customWidth="1"/>
    <col min="8" max="8" width="53.796875" style="4" customWidth="1"/>
    <col min="9" max="16384" width="11" style="1"/>
  </cols>
  <sheetData>
    <row r="1" spans="1:10" s="81" customFormat="1" ht="21.6" customHeight="1" x14ac:dyDescent="0.25">
      <c r="A1" s="76"/>
      <c r="B1" s="78"/>
      <c r="C1" s="77">
        <f>SUM(C3:C500)</f>
        <v>0</v>
      </c>
      <c r="D1" s="77">
        <f>SUM(D3:D500)</f>
        <v>0</v>
      </c>
      <c r="E1" s="77"/>
      <c r="F1" s="79">
        <f>COUNTIF($F$3:$F$500,"nouveau")</f>
        <v>0</v>
      </c>
      <c r="G1" s="80">
        <f>COUNTIF($G$3:$G$500,"OUI")</f>
        <v>0</v>
      </c>
      <c r="H1" s="77"/>
      <c r="I1" s="80"/>
      <c r="J1" s="80"/>
    </row>
    <row r="2" spans="1:10" s="8" customFormat="1" ht="46.8" customHeight="1" x14ac:dyDescent="0.25">
      <c r="A2" s="6" t="s">
        <v>2</v>
      </c>
      <c r="B2" s="2" t="s">
        <v>1456</v>
      </c>
      <c r="C2" s="7" t="s">
        <v>267</v>
      </c>
      <c r="D2" s="7" t="s">
        <v>1512</v>
      </c>
      <c r="E2" s="2" t="s">
        <v>1457</v>
      </c>
      <c r="F2" s="2" t="s">
        <v>1424</v>
      </c>
      <c r="G2" s="2" t="s">
        <v>266</v>
      </c>
      <c r="H2" s="7" t="s">
        <v>1484</v>
      </c>
    </row>
    <row r="3" spans="1:10" x14ac:dyDescent="0.3">
      <c r="A3" s="3" t="s">
        <v>374</v>
      </c>
      <c r="C3" s="94"/>
      <c r="D3" s="94"/>
      <c r="H3" s="94"/>
    </row>
    <row r="4" spans="1:10" x14ac:dyDescent="0.3">
      <c r="A4" s="3" t="s">
        <v>375</v>
      </c>
      <c r="C4" s="94"/>
      <c r="D4" s="94"/>
      <c r="H4" s="94"/>
    </row>
    <row r="5" spans="1:10" x14ac:dyDescent="0.3">
      <c r="A5" s="3" t="s">
        <v>376</v>
      </c>
      <c r="C5" s="94"/>
      <c r="D5" s="94"/>
      <c r="H5" s="94"/>
    </row>
    <row r="6" spans="1:10" x14ac:dyDescent="0.3">
      <c r="A6" s="3" t="s">
        <v>377</v>
      </c>
      <c r="C6" s="94"/>
      <c r="D6" s="94"/>
      <c r="H6" s="94"/>
    </row>
    <row r="7" spans="1:10" x14ac:dyDescent="0.3">
      <c r="A7" s="3" t="s">
        <v>378</v>
      </c>
      <c r="C7" s="94"/>
      <c r="D7" s="94"/>
      <c r="H7" s="94"/>
    </row>
    <row r="8" spans="1:10" x14ac:dyDescent="0.3">
      <c r="A8" s="3" t="s">
        <v>379</v>
      </c>
      <c r="C8" s="94"/>
      <c r="D8" s="94"/>
      <c r="H8" s="94"/>
    </row>
    <row r="9" spans="1:10" x14ac:dyDescent="0.3">
      <c r="A9" s="3" t="s">
        <v>380</v>
      </c>
      <c r="C9" s="94"/>
      <c r="D9" s="94"/>
      <c r="H9" s="94"/>
    </row>
    <row r="10" spans="1:10" x14ac:dyDescent="0.3">
      <c r="A10" s="3" t="s">
        <v>381</v>
      </c>
      <c r="C10" s="94"/>
      <c r="D10" s="94"/>
      <c r="H10" s="94"/>
    </row>
    <row r="11" spans="1:10" x14ac:dyDescent="0.3">
      <c r="A11" s="3" t="s">
        <v>382</v>
      </c>
      <c r="C11" s="94"/>
      <c r="D11" s="94"/>
      <c r="H11" s="94"/>
    </row>
    <row r="12" spans="1:10" x14ac:dyDescent="0.3">
      <c r="A12" s="3" t="s">
        <v>383</v>
      </c>
      <c r="C12" s="94"/>
      <c r="D12" s="94"/>
      <c r="H12" s="94"/>
    </row>
    <row r="13" spans="1:10" x14ac:dyDescent="0.3">
      <c r="A13" s="3" t="s">
        <v>384</v>
      </c>
      <c r="C13" s="94"/>
      <c r="D13" s="94"/>
      <c r="H13" s="94"/>
    </row>
    <row r="14" spans="1:10" x14ac:dyDescent="0.3">
      <c r="A14" s="3" t="s">
        <v>385</v>
      </c>
      <c r="C14" s="94"/>
      <c r="D14" s="94"/>
      <c r="H14" s="94"/>
    </row>
    <row r="15" spans="1:10" x14ac:dyDescent="0.3">
      <c r="A15" s="3" t="s">
        <v>386</v>
      </c>
      <c r="C15" s="94"/>
      <c r="D15" s="94"/>
      <c r="H15" s="94"/>
    </row>
    <row r="16" spans="1:10" x14ac:dyDescent="0.3">
      <c r="A16" s="3" t="s">
        <v>387</v>
      </c>
      <c r="C16" s="94"/>
      <c r="D16" s="94"/>
      <c r="H16" s="94"/>
    </row>
    <row r="17" spans="1:8" x14ac:dyDescent="0.3">
      <c r="A17" s="3" t="s">
        <v>388</v>
      </c>
      <c r="C17" s="94"/>
      <c r="D17" s="94"/>
      <c r="H17" s="94"/>
    </row>
    <row r="18" spans="1:8" x14ac:dyDescent="0.3">
      <c r="A18" s="3" t="s">
        <v>389</v>
      </c>
      <c r="C18" s="94"/>
      <c r="D18" s="94"/>
      <c r="H18" s="94"/>
    </row>
    <row r="19" spans="1:8" x14ac:dyDescent="0.3">
      <c r="A19" s="3" t="s">
        <v>390</v>
      </c>
      <c r="C19" s="94"/>
      <c r="D19" s="94"/>
      <c r="H19" s="94"/>
    </row>
    <row r="20" spans="1:8" x14ac:dyDescent="0.3">
      <c r="A20" s="3" t="s">
        <v>391</v>
      </c>
      <c r="C20" s="94"/>
      <c r="D20" s="94"/>
      <c r="H20" s="94"/>
    </row>
    <row r="21" spans="1:8" x14ac:dyDescent="0.3">
      <c r="A21" s="3" t="s">
        <v>392</v>
      </c>
      <c r="C21" s="94"/>
      <c r="D21" s="94"/>
      <c r="H21" s="94"/>
    </row>
    <row r="22" spans="1:8" x14ac:dyDescent="0.3">
      <c r="A22" s="3" t="s">
        <v>393</v>
      </c>
      <c r="C22" s="94"/>
      <c r="D22" s="94"/>
      <c r="H22" s="94"/>
    </row>
    <row r="23" spans="1:8" x14ac:dyDescent="0.3">
      <c r="A23" s="3" t="s">
        <v>394</v>
      </c>
      <c r="C23" s="94"/>
      <c r="D23" s="94"/>
      <c r="H23" s="94"/>
    </row>
    <row r="24" spans="1:8" x14ac:dyDescent="0.3">
      <c r="A24" s="3" t="s">
        <v>395</v>
      </c>
      <c r="C24" s="94"/>
      <c r="D24" s="94"/>
      <c r="H24" s="94"/>
    </row>
    <row r="25" spans="1:8" x14ac:dyDescent="0.3">
      <c r="A25" s="3" t="s">
        <v>396</v>
      </c>
      <c r="C25" s="94"/>
      <c r="D25" s="94"/>
      <c r="H25" s="94"/>
    </row>
    <row r="26" spans="1:8" x14ac:dyDescent="0.3">
      <c r="A26" s="3" t="s">
        <v>397</v>
      </c>
      <c r="C26" s="94"/>
      <c r="D26" s="94"/>
      <c r="H26" s="94"/>
    </row>
    <row r="27" spans="1:8" x14ac:dyDescent="0.3">
      <c r="A27" s="3" t="s">
        <v>398</v>
      </c>
      <c r="C27" s="94"/>
      <c r="D27" s="94"/>
      <c r="H27" s="94"/>
    </row>
    <row r="28" spans="1:8" x14ac:dyDescent="0.3">
      <c r="A28" s="3" t="s">
        <v>399</v>
      </c>
      <c r="C28" s="94"/>
      <c r="D28" s="94"/>
      <c r="H28" s="94"/>
    </row>
    <row r="29" spans="1:8" x14ac:dyDescent="0.3">
      <c r="A29" s="3" t="s">
        <v>400</v>
      </c>
      <c r="C29" s="94"/>
      <c r="D29" s="94"/>
      <c r="H29" s="94"/>
    </row>
    <row r="30" spans="1:8" x14ac:dyDescent="0.3">
      <c r="A30" s="3" t="s">
        <v>401</v>
      </c>
      <c r="C30" s="94"/>
      <c r="D30" s="94"/>
      <c r="H30" s="94"/>
    </row>
    <row r="31" spans="1:8" x14ac:dyDescent="0.3">
      <c r="A31" s="3" t="s">
        <v>402</v>
      </c>
      <c r="C31" s="94"/>
      <c r="D31" s="94"/>
      <c r="H31" s="94"/>
    </row>
    <row r="32" spans="1:8" x14ac:dyDescent="0.3">
      <c r="A32" s="3" t="s">
        <v>403</v>
      </c>
      <c r="C32" s="94"/>
      <c r="D32" s="94"/>
      <c r="H32" s="94"/>
    </row>
    <row r="33" spans="1:8" x14ac:dyDescent="0.3">
      <c r="A33" s="3" t="s">
        <v>404</v>
      </c>
      <c r="C33" s="94"/>
      <c r="D33" s="94"/>
      <c r="H33" s="94"/>
    </row>
    <row r="34" spans="1:8" x14ac:dyDescent="0.3">
      <c r="A34" s="3" t="s">
        <v>405</v>
      </c>
      <c r="C34" s="94"/>
      <c r="D34" s="94"/>
      <c r="H34" s="94"/>
    </row>
    <row r="35" spans="1:8" x14ac:dyDescent="0.3">
      <c r="A35" s="3" t="s">
        <v>406</v>
      </c>
      <c r="C35" s="94"/>
      <c r="D35" s="94"/>
      <c r="H35" s="94"/>
    </row>
    <row r="36" spans="1:8" x14ac:dyDescent="0.3">
      <c r="A36" s="3" t="s">
        <v>407</v>
      </c>
      <c r="C36" s="94"/>
      <c r="D36" s="94"/>
      <c r="H36" s="94"/>
    </row>
    <row r="37" spans="1:8" x14ac:dyDescent="0.3">
      <c r="A37" s="3" t="s">
        <v>408</v>
      </c>
      <c r="C37" s="94"/>
      <c r="D37" s="94"/>
      <c r="H37" s="94"/>
    </row>
    <row r="38" spans="1:8" x14ac:dyDescent="0.3">
      <c r="A38" s="3" t="s">
        <v>409</v>
      </c>
      <c r="C38" s="94"/>
      <c r="D38" s="94"/>
      <c r="H38" s="94"/>
    </row>
    <row r="39" spans="1:8" x14ac:dyDescent="0.3">
      <c r="A39" s="3" t="s">
        <v>410</v>
      </c>
      <c r="C39" s="94"/>
      <c r="D39" s="94"/>
      <c r="H39" s="94"/>
    </row>
    <row r="40" spans="1:8" x14ac:dyDescent="0.3">
      <c r="A40" s="3" t="s">
        <v>411</v>
      </c>
      <c r="C40" s="94"/>
      <c r="D40" s="94"/>
      <c r="H40" s="94"/>
    </row>
    <row r="41" spans="1:8" x14ac:dyDescent="0.3">
      <c r="A41" s="3" t="s">
        <v>412</v>
      </c>
      <c r="C41" s="94"/>
      <c r="D41" s="94"/>
      <c r="H41" s="94"/>
    </row>
    <row r="42" spans="1:8" x14ac:dyDescent="0.3">
      <c r="A42" s="3" t="s">
        <v>413</v>
      </c>
      <c r="C42" s="94"/>
      <c r="D42" s="94"/>
      <c r="H42" s="94"/>
    </row>
    <row r="43" spans="1:8" x14ac:dyDescent="0.3">
      <c r="A43" s="3" t="s">
        <v>414</v>
      </c>
      <c r="C43" s="94"/>
      <c r="D43" s="94"/>
      <c r="H43" s="94"/>
    </row>
    <row r="44" spans="1:8" x14ac:dyDescent="0.3">
      <c r="A44" s="3" t="s">
        <v>415</v>
      </c>
      <c r="C44" s="94"/>
      <c r="D44" s="94"/>
      <c r="H44" s="94"/>
    </row>
    <row r="45" spans="1:8" x14ac:dyDescent="0.3">
      <c r="A45" s="3" t="s">
        <v>416</v>
      </c>
      <c r="C45" s="94"/>
      <c r="D45" s="94"/>
      <c r="H45" s="94"/>
    </row>
    <row r="46" spans="1:8" x14ac:dyDescent="0.3">
      <c r="A46" s="3" t="s">
        <v>417</v>
      </c>
      <c r="C46" s="94"/>
      <c r="D46" s="94"/>
      <c r="H46" s="94"/>
    </row>
    <row r="47" spans="1:8" x14ac:dyDescent="0.3">
      <c r="A47" s="3" t="s">
        <v>418</v>
      </c>
      <c r="C47" s="94"/>
      <c r="D47" s="94"/>
      <c r="H47" s="94"/>
    </row>
    <row r="48" spans="1:8" x14ac:dyDescent="0.3">
      <c r="A48" s="3" t="s">
        <v>419</v>
      </c>
      <c r="C48" s="94"/>
      <c r="D48" s="94"/>
      <c r="H48" s="94"/>
    </row>
    <row r="49" spans="1:8" x14ac:dyDescent="0.3">
      <c r="A49" s="3" t="s">
        <v>420</v>
      </c>
      <c r="C49" s="94"/>
      <c r="D49" s="94"/>
      <c r="H49" s="94"/>
    </row>
    <row r="50" spans="1:8" x14ac:dyDescent="0.3">
      <c r="A50" s="3" t="s">
        <v>421</v>
      </c>
      <c r="C50" s="94"/>
      <c r="D50" s="94"/>
      <c r="H50" s="94"/>
    </row>
    <row r="51" spans="1:8" x14ac:dyDescent="0.3">
      <c r="A51" s="3" t="s">
        <v>422</v>
      </c>
      <c r="C51" s="94"/>
      <c r="D51" s="94"/>
      <c r="H51" s="94"/>
    </row>
    <row r="52" spans="1:8" x14ac:dyDescent="0.3">
      <c r="A52" s="3" t="s">
        <v>423</v>
      </c>
      <c r="C52" s="94"/>
      <c r="D52" s="94"/>
      <c r="H52" s="94"/>
    </row>
    <row r="53" spans="1:8" x14ac:dyDescent="0.3">
      <c r="A53" s="3" t="s">
        <v>424</v>
      </c>
      <c r="C53" s="94"/>
      <c r="D53" s="94"/>
      <c r="H53" s="94"/>
    </row>
    <row r="54" spans="1:8" x14ac:dyDescent="0.3">
      <c r="A54" s="3" t="s">
        <v>425</v>
      </c>
      <c r="C54" s="94"/>
      <c r="D54" s="94"/>
      <c r="H54" s="94"/>
    </row>
    <row r="55" spans="1:8" x14ac:dyDescent="0.3">
      <c r="A55" s="3" t="s">
        <v>426</v>
      </c>
      <c r="C55" s="94"/>
      <c r="D55" s="94"/>
      <c r="H55" s="94"/>
    </row>
    <row r="56" spans="1:8" x14ac:dyDescent="0.3">
      <c r="A56" s="3" t="s">
        <v>427</v>
      </c>
      <c r="C56" s="94"/>
      <c r="D56" s="94"/>
      <c r="H56" s="94"/>
    </row>
    <row r="57" spans="1:8" x14ac:dyDescent="0.3">
      <c r="A57" s="3" t="s">
        <v>428</v>
      </c>
      <c r="C57" s="94"/>
      <c r="D57" s="94"/>
      <c r="H57" s="94"/>
    </row>
    <row r="58" spans="1:8" x14ac:dyDescent="0.3">
      <c r="A58" s="3" t="s">
        <v>429</v>
      </c>
      <c r="C58" s="94"/>
      <c r="D58" s="94"/>
      <c r="H58" s="94"/>
    </row>
    <row r="59" spans="1:8" x14ac:dyDescent="0.3">
      <c r="A59" s="3" t="s">
        <v>430</v>
      </c>
      <c r="C59" s="94"/>
      <c r="D59" s="94"/>
      <c r="H59" s="94"/>
    </row>
    <row r="60" spans="1:8" x14ac:dyDescent="0.3">
      <c r="A60" s="3" t="s">
        <v>431</v>
      </c>
      <c r="C60" s="94"/>
      <c r="D60" s="94"/>
      <c r="H60" s="94"/>
    </row>
    <row r="61" spans="1:8" x14ac:dyDescent="0.3">
      <c r="A61" s="3" t="s">
        <v>432</v>
      </c>
      <c r="C61" s="94"/>
      <c r="D61" s="94"/>
      <c r="H61" s="94"/>
    </row>
    <row r="62" spans="1:8" x14ac:dyDescent="0.3">
      <c r="A62" s="3" t="s">
        <v>433</v>
      </c>
      <c r="C62" s="94"/>
      <c r="D62" s="94"/>
      <c r="H62" s="94"/>
    </row>
    <row r="63" spans="1:8" x14ac:dyDescent="0.3">
      <c r="A63" s="3" t="s">
        <v>434</v>
      </c>
      <c r="C63" s="94"/>
      <c r="D63" s="94"/>
      <c r="H63" s="94"/>
    </row>
    <row r="64" spans="1:8" x14ac:dyDescent="0.3">
      <c r="A64" s="3" t="s">
        <v>435</v>
      </c>
      <c r="C64" s="94"/>
      <c r="D64" s="94"/>
      <c r="H64" s="94"/>
    </row>
    <row r="65" spans="1:8" x14ac:dyDescent="0.3">
      <c r="A65" s="3" t="s">
        <v>436</v>
      </c>
      <c r="C65" s="94"/>
      <c r="D65" s="94"/>
      <c r="H65" s="94"/>
    </row>
    <row r="66" spans="1:8" x14ac:dyDescent="0.3">
      <c r="A66" s="3" t="s">
        <v>437</v>
      </c>
      <c r="C66" s="94"/>
      <c r="D66" s="94"/>
      <c r="H66" s="94"/>
    </row>
    <row r="67" spans="1:8" x14ac:dyDescent="0.3">
      <c r="A67" s="3" t="s">
        <v>438</v>
      </c>
      <c r="C67" s="94"/>
      <c r="D67" s="94"/>
      <c r="H67" s="94"/>
    </row>
    <row r="68" spans="1:8" x14ac:dyDescent="0.3">
      <c r="A68" s="3" t="s">
        <v>439</v>
      </c>
      <c r="C68" s="94"/>
      <c r="D68" s="94"/>
      <c r="H68" s="94"/>
    </row>
    <row r="69" spans="1:8" x14ac:dyDescent="0.3">
      <c r="A69" s="3" t="s">
        <v>440</v>
      </c>
      <c r="C69" s="94"/>
      <c r="D69" s="94"/>
      <c r="H69" s="94"/>
    </row>
    <row r="70" spans="1:8" x14ac:dyDescent="0.3">
      <c r="A70" s="3" t="s">
        <v>441</v>
      </c>
      <c r="C70" s="94"/>
      <c r="D70" s="94"/>
      <c r="H70" s="94"/>
    </row>
    <row r="71" spans="1:8" x14ac:dyDescent="0.3">
      <c r="A71" s="3" t="s">
        <v>442</v>
      </c>
      <c r="C71" s="94"/>
      <c r="D71" s="94"/>
      <c r="H71" s="94"/>
    </row>
    <row r="72" spans="1:8" x14ac:dyDescent="0.3">
      <c r="A72" s="3" t="s">
        <v>443</v>
      </c>
      <c r="C72" s="94"/>
      <c r="D72" s="94"/>
      <c r="H72" s="94"/>
    </row>
    <row r="73" spans="1:8" x14ac:dyDescent="0.3">
      <c r="A73" s="3" t="s">
        <v>444</v>
      </c>
      <c r="C73" s="94"/>
      <c r="D73" s="94"/>
      <c r="H73" s="94"/>
    </row>
    <row r="74" spans="1:8" x14ac:dyDescent="0.3">
      <c r="A74" s="3" t="s">
        <v>445</v>
      </c>
      <c r="C74" s="94"/>
      <c r="D74" s="94"/>
      <c r="H74" s="94"/>
    </row>
    <row r="75" spans="1:8" x14ac:dyDescent="0.3">
      <c r="A75" s="3" t="s">
        <v>446</v>
      </c>
      <c r="C75" s="94"/>
      <c r="D75" s="94"/>
      <c r="H75" s="94"/>
    </row>
    <row r="76" spans="1:8" x14ac:dyDescent="0.3">
      <c r="A76" s="3" t="s">
        <v>447</v>
      </c>
      <c r="C76" s="94"/>
      <c r="D76" s="94"/>
      <c r="H76" s="94"/>
    </row>
    <row r="77" spans="1:8" x14ac:dyDescent="0.3">
      <c r="A77" s="3" t="s">
        <v>448</v>
      </c>
      <c r="C77" s="94"/>
      <c r="D77" s="94"/>
      <c r="H77" s="94"/>
    </row>
    <row r="78" spans="1:8" x14ac:dyDescent="0.3">
      <c r="A78" s="3" t="s">
        <v>449</v>
      </c>
      <c r="C78" s="94"/>
      <c r="D78" s="94"/>
      <c r="H78" s="94"/>
    </row>
    <row r="79" spans="1:8" x14ac:dyDescent="0.3">
      <c r="A79" s="3" t="s">
        <v>450</v>
      </c>
      <c r="C79" s="94"/>
      <c r="D79" s="94"/>
      <c r="H79" s="94"/>
    </row>
    <row r="80" spans="1:8" x14ac:dyDescent="0.3">
      <c r="A80" s="3" t="s">
        <v>451</v>
      </c>
      <c r="C80" s="94"/>
      <c r="D80" s="94"/>
      <c r="H80" s="94"/>
    </row>
    <row r="81" spans="1:8" x14ac:dyDescent="0.3">
      <c r="A81" s="3" t="s">
        <v>452</v>
      </c>
      <c r="C81" s="94"/>
      <c r="D81" s="94"/>
      <c r="H81" s="94"/>
    </row>
    <row r="82" spans="1:8" x14ac:dyDescent="0.3">
      <c r="A82" s="3" t="s">
        <v>453</v>
      </c>
      <c r="C82" s="94"/>
      <c r="D82" s="94"/>
      <c r="H82" s="94"/>
    </row>
    <row r="83" spans="1:8" x14ac:dyDescent="0.3">
      <c r="A83" s="3" t="s">
        <v>454</v>
      </c>
      <c r="C83" s="94"/>
      <c r="D83" s="94"/>
      <c r="H83" s="94"/>
    </row>
    <row r="84" spans="1:8" x14ac:dyDescent="0.3">
      <c r="A84" s="3" t="s">
        <v>455</v>
      </c>
      <c r="C84" s="94"/>
      <c r="D84" s="94"/>
      <c r="H84" s="94"/>
    </row>
    <row r="85" spans="1:8" x14ac:dyDescent="0.3">
      <c r="A85" s="3" t="s">
        <v>456</v>
      </c>
      <c r="C85" s="94"/>
      <c r="D85" s="94"/>
      <c r="H85" s="94"/>
    </row>
    <row r="86" spans="1:8" x14ac:dyDescent="0.3">
      <c r="A86" s="3" t="s">
        <v>457</v>
      </c>
      <c r="C86" s="94"/>
      <c r="D86" s="94"/>
      <c r="H86" s="94"/>
    </row>
    <row r="87" spans="1:8" x14ac:dyDescent="0.3">
      <c r="A87" s="3" t="s">
        <v>458</v>
      </c>
      <c r="C87" s="94"/>
      <c r="D87" s="94"/>
      <c r="H87" s="94"/>
    </row>
    <row r="88" spans="1:8" x14ac:dyDescent="0.3">
      <c r="A88" s="3" t="s">
        <v>459</v>
      </c>
      <c r="C88" s="94"/>
      <c r="D88" s="94"/>
      <c r="H88" s="94"/>
    </row>
    <row r="89" spans="1:8" x14ac:dyDescent="0.3">
      <c r="A89" s="3" t="s">
        <v>460</v>
      </c>
      <c r="C89" s="94"/>
      <c r="D89" s="94"/>
      <c r="H89" s="94"/>
    </row>
    <row r="90" spans="1:8" x14ac:dyDescent="0.3">
      <c r="A90" s="3" t="s">
        <v>461</v>
      </c>
      <c r="C90" s="94"/>
      <c r="D90" s="94"/>
      <c r="H90" s="94"/>
    </row>
    <row r="91" spans="1:8" x14ac:dyDescent="0.3">
      <c r="A91" s="3" t="s">
        <v>462</v>
      </c>
      <c r="C91" s="94"/>
      <c r="D91" s="94"/>
      <c r="H91" s="94"/>
    </row>
    <row r="92" spans="1:8" x14ac:dyDescent="0.3">
      <c r="A92" s="3" t="s">
        <v>463</v>
      </c>
      <c r="C92" s="94"/>
      <c r="D92" s="94"/>
      <c r="H92" s="94"/>
    </row>
    <row r="93" spans="1:8" x14ac:dyDescent="0.3">
      <c r="A93" s="3" t="s">
        <v>464</v>
      </c>
      <c r="C93" s="94"/>
      <c r="D93" s="94"/>
      <c r="H93" s="94"/>
    </row>
    <row r="94" spans="1:8" x14ac:dyDescent="0.3">
      <c r="A94" s="3" t="s">
        <v>465</v>
      </c>
      <c r="C94" s="94"/>
      <c r="D94" s="94"/>
      <c r="H94" s="94"/>
    </row>
    <row r="95" spans="1:8" x14ac:dyDescent="0.3">
      <c r="A95" s="3" t="s">
        <v>466</v>
      </c>
      <c r="C95" s="94"/>
      <c r="D95" s="94"/>
      <c r="H95" s="94"/>
    </row>
    <row r="96" spans="1:8" x14ac:dyDescent="0.3">
      <c r="A96" s="3" t="s">
        <v>467</v>
      </c>
      <c r="C96" s="94"/>
      <c r="D96" s="94"/>
      <c r="H96" s="94"/>
    </row>
    <row r="97" spans="1:8" x14ac:dyDescent="0.3">
      <c r="A97" s="3" t="s">
        <v>468</v>
      </c>
      <c r="C97" s="94"/>
      <c r="D97" s="94"/>
      <c r="H97" s="94"/>
    </row>
    <row r="98" spans="1:8" x14ac:dyDescent="0.3">
      <c r="A98" s="3" t="s">
        <v>469</v>
      </c>
      <c r="C98" s="94"/>
      <c r="D98" s="94"/>
      <c r="H98" s="94"/>
    </row>
    <row r="99" spans="1:8" x14ac:dyDescent="0.3">
      <c r="A99" s="3" t="s">
        <v>470</v>
      </c>
      <c r="C99" s="94"/>
      <c r="D99" s="94"/>
      <c r="H99" s="94"/>
    </row>
    <row r="100" spans="1:8" x14ac:dyDescent="0.3">
      <c r="A100" s="3" t="s">
        <v>471</v>
      </c>
      <c r="C100" s="94"/>
      <c r="D100" s="94"/>
      <c r="H100" s="94"/>
    </row>
    <row r="101" spans="1:8" x14ac:dyDescent="0.3">
      <c r="A101" s="3" t="s">
        <v>472</v>
      </c>
      <c r="C101" s="94"/>
      <c r="D101" s="94"/>
      <c r="H101" s="94"/>
    </row>
    <row r="102" spans="1:8" x14ac:dyDescent="0.3">
      <c r="A102" s="3" t="s">
        <v>473</v>
      </c>
      <c r="C102" s="94"/>
      <c r="D102" s="94"/>
      <c r="H102" s="94"/>
    </row>
    <row r="103" spans="1:8" x14ac:dyDescent="0.3">
      <c r="A103" s="3" t="s">
        <v>474</v>
      </c>
      <c r="C103" s="94"/>
      <c r="D103" s="94"/>
      <c r="H103" s="94"/>
    </row>
    <row r="104" spans="1:8" x14ac:dyDescent="0.3">
      <c r="A104" s="3" t="s">
        <v>475</v>
      </c>
      <c r="C104" s="94"/>
      <c r="D104" s="94"/>
      <c r="H104" s="94"/>
    </row>
    <row r="105" spans="1:8" x14ac:dyDescent="0.3">
      <c r="A105" s="3" t="s">
        <v>476</v>
      </c>
      <c r="C105" s="94"/>
      <c r="D105" s="94"/>
      <c r="H105" s="94"/>
    </row>
    <row r="106" spans="1:8" x14ac:dyDescent="0.3">
      <c r="A106" s="3" t="s">
        <v>477</v>
      </c>
      <c r="C106" s="94"/>
      <c r="D106" s="94"/>
      <c r="H106" s="94"/>
    </row>
    <row r="107" spans="1:8" x14ac:dyDescent="0.3">
      <c r="A107" s="3" t="s">
        <v>478</v>
      </c>
      <c r="C107" s="94"/>
      <c r="D107" s="94"/>
      <c r="H107" s="94"/>
    </row>
    <row r="108" spans="1:8" x14ac:dyDescent="0.3">
      <c r="A108" s="3" t="s">
        <v>479</v>
      </c>
      <c r="C108" s="94"/>
      <c r="D108" s="94"/>
      <c r="H108" s="94"/>
    </row>
    <row r="109" spans="1:8" x14ac:dyDescent="0.3">
      <c r="A109" s="3" t="s">
        <v>480</v>
      </c>
      <c r="C109" s="94"/>
      <c r="D109" s="94"/>
      <c r="H109" s="94"/>
    </row>
    <row r="110" spans="1:8" x14ac:dyDescent="0.3">
      <c r="A110" s="3" t="s">
        <v>481</v>
      </c>
      <c r="C110" s="94"/>
      <c r="D110" s="94"/>
      <c r="H110" s="94"/>
    </row>
    <row r="111" spans="1:8" x14ac:dyDescent="0.3">
      <c r="A111" s="3" t="s">
        <v>482</v>
      </c>
      <c r="C111" s="94"/>
      <c r="D111" s="94"/>
      <c r="H111" s="94"/>
    </row>
    <row r="112" spans="1:8" x14ac:dyDescent="0.3">
      <c r="A112" s="3" t="s">
        <v>483</v>
      </c>
      <c r="C112" s="94"/>
      <c r="D112" s="94"/>
      <c r="H112" s="94"/>
    </row>
    <row r="113" spans="1:8" x14ac:dyDescent="0.3">
      <c r="A113" s="3" t="s">
        <v>484</v>
      </c>
      <c r="C113" s="94"/>
      <c r="D113" s="94"/>
      <c r="H113" s="94"/>
    </row>
    <row r="114" spans="1:8" x14ac:dyDescent="0.3">
      <c r="A114" s="3" t="s">
        <v>485</v>
      </c>
      <c r="C114" s="94"/>
      <c r="D114" s="94"/>
      <c r="H114" s="94"/>
    </row>
    <row r="115" spans="1:8" x14ac:dyDescent="0.3">
      <c r="A115" s="3" t="s">
        <v>486</v>
      </c>
      <c r="C115" s="94"/>
      <c r="D115" s="94"/>
      <c r="H115" s="94"/>
    </row>
    <row r="116" spans="1:8" x14ac:dyDescent="0.3">
      <c r="A116" s="3" t="s">
        <v>487</v>
      </c>
      <c r="C116" s="94"/>
      <c r="D116" s="94"/>
      <c r="H116" s="94"/>
    </row>
    <row r="117" spans="1:8" x14ac:dyDescent="0.3">
      <c r="A117" s="3" t="s">
        <v>488</v>
      </c>
      <c r="C117" s="94"/>
      <c r="D117" s="94"/>
      <c r="H117" s="94"/>
    </row>
    <row r="118" spans="1:8" x14ac:dyDescent="0.3">
      <c r="A118" s="3" t="s">
        <v>489</v>
      </c>
      <c r="C118" s="94"/>
      <c r="D118" s="94"/>
      <c r="H118" s="94"/>
    </row>
    <row r="119" spans="1:8" x14ac:dyDescent="0.3">
      <c r="A119" s="3" t="s">
        <v>490</v>
      </c>
      <c r="C119" s="94"/>
      <c r="D119" s="94"/>
      <c r="H119" s="94"/>
    </row>
    <row r="120" spans="1:8" x14ac:dyDescent="0.3">
      <c r="A120" s="3" t="s">
        <v>491</v>
      </c>
      <c r="C120" s="94"/>
      <c r="D120" s="94"/>
      <c r="H120" s="94"/>
    </row>
    <row r="121" spans="1:8" x14ac:dyDescent="0.3">
      <c r="A121" s="3" t="s">
        <v>492</v>
      </c>
      <c r="C121" s="94"/>
      <c r="D121" s="94"/>
      <c r="H121" s="94"/>
    </row>
    <row r="122" spans="1:8" x14ac:dyDescent="0.3">
      <c r="A122" s="3" t="s">
        <v>493</v>
      </c>
      <c r="C122" s="94"/>
      <c r="D122" s="94"/>
      <c r="H122" s="94"/>
    </row>
    <row r="123" spans="1:8" x14ac:dyDescent="0.3">
      <c r="A123" s="3" t="s">
        <v>494</v>
      </c>
      <c r="C123" s="94"/>
      <c r="D123" s="94"/>
      <c r="H123" s="94"/>
    </row>
    <row r="124" spans="1:8" x14ac:dyDescent="0.3">
      <c r="A124" s="3" t="s">
        <v>495</v>
      </c>
      <c r="C124" s="94"/>
      <c r="D124" s="94"/>
      <c r="H124" s="94"/>
    </row>
    <row r="125" spans="1:8" x14ac:dyDescent="0.3">
      <c r="A125" s="3" t="s">
        <v>496</v>
      </c>
      <c r="C125" s="94"/>
      <c r="D125" s="94"/>
      <c r="H125" s="94"/>
    </row>
    <row r="126" spans="1:8" x14ac:dyDescent="0.3">
      <c r="A126" s="3" t="s">
        <v>497</v>
      </c>
      <c r="C126" s="94"/>
      <c r="D126" s="94"/>
      <c r="H126" s="94"/>
    </row>
    <row r="127" spans="1:8" x14ac:dyDescent="0.3">
      <c r="A127" s="3" t="s">
        <v>498</v>
      </c>
      <c r="C127" s="94"/>
      <c r="D127" s="94"/>
      <c r="H127" s="94"/>
    </row>
    <row r="128" spans="1:8" x14ac:dyDescent="0.3">
      <c r="A128" s="3" t="s">
        <v>499</v>
      </c>
      <c r="C128" s="94"/>
      <c r="D128" s="94"/>
      <c r="H128" s="94"/>
    </row>
    <row r="129" spans="1:8" x14ac:dyDescent="0.3">
      <c r="A129" s="3" t="s">
        <v>500</v>
      </c>
      <c r="C129" s="94"/>
      <c r="D129" s="94"/>
      <c r="H129" s="94"/>
    </row>
    <row r="130" spans="1:8" x14ac:dyDescent="0.3">
      <c r="A130" s="3" t="s">
        <v>501</v>
      </c>
      <c r="C130" s="94"/>
      <c r="D130" s="94"/>
      <c r="H130" s="94"/>
    </row>
    <row r="131" spans="1:8" x14ac:dyDescent="0.3">
      <c r="A131" s="3" t="s">
        <v>502</v>
      </c>
      <c r="C131" s="94"/>
      <c r="D131" s="94"/>
      <c r="H131" s="94"/>
    </row>
    <row r="132" spans="1:8" x14ac:dyDescent="0.3">
      <c r="A132" s="3" t="s">
        <v>503</v>
      </c>
      <c r="C132" s="94"/>
      <c r="D132" s="94"/>
      <c r="H132" s="94"/>
    </row>
    <row r="133" spans="1:8" x14ac:dyDescent="0.3">
      <c r="A133" s="3" t="s">
        <v>504</v>
      </c>
      <c r="C133" s="94"/>
      <c r="D133" s="94"/>
      <c r="H133" s="94"/>
    </row>
    <row r="134" spans="1:8" x14ac:dyDescent="0.3">
      <c r="A134" s="3" t="s">
        <v>505</v>
      </c>
      <c r="C134" s="94"/>
      <c r="D134" s="94"/>
      <c r="H134" s="94"/>
    </row>
    <row r="135" spans="1:8" x14ac:dyDescent="0.3">
      <c r="A135" s="3" t="s">
        <v>506</v>
      </c>
      <c r="C135" s="94"/>
      <c r="D135" s="94"/>
      <c r="H135" s="94"/>
    </row>
    <row r="136" spans="1:8" x14ac:dyDescent="0.3">
      <c r="A136" s="3" t="s">
        <v>507</v>
      </c>
      <c r="C136" s="94"/>
      <c r="D136" s="94"/>
      <c r="H136" s="94"/>
    </row>
    <row r="137" spans="1:8" x14ac:dyDescent="0.3">
      <c r="A137" s="3" t="s">
        <v>508</v>
      </c>
      <c r="C137" s="94"/>
      <c r="D137" s="94"/>
      <c r="H137" s="94"/>
    </row>
    <row r="138" spans="1:8" x14ac:dyDescent="0.3">
      <c r="A138" s="3" t="s">
        <v>509</v>
      </c>
      <c r="C138" s="94"/>
      <c r="D138" s="94"/>
      <c r="H138" s="94"/>
    </row>
    <row r="139" spans="1:8" x14ac:dyDescent="0.3">
      <c r="A139" s="3" t="s">
        <v>510</v>
      </c>
      <c r="C139" s="94"/>
      <c r="D139" s="94"/>
      <c r="H139" s="94"/>
    </row>
    <row r="140" spans="1:8" x14ac:dyDescent="0.3">
      <c r="A140" s="3" t="s">
        <v>511</v>
      </c>
      <c r="C140" s="94"/>
      <c r="D140" s="94"/>
      <c r="H140" s="94"/>
    </row>
    <row r="141" spans="1:8" x14ac:dyDescent="0.3">
      <c r="A141" s="3" t="s">
        <v>512</v>
      </c>
      <c r="C141" s="94"/>
      <c r="D141" s="94"/>
      <c r="H141" s="94"/>
    </row>
    <row r="142" spans="1:8" x14ac:dyDescent="0.3">
      <c r="A142" s="3" t="s">
        <v>513</v>
      </c>
      <c r="C142" s="94"/>
      <c r="D142" s="94"/>
      <c r="H142" s="94"/>
    </row>
    <row r="143" spans="1:8" x14ac:dyDescent="0.3">
      <c r="A143" s="3" t="s">
        <v>514</v>
      </c>
      <c r="C143" s="94"/>
      <c r="D143" s="94"/>
      <c r="H143" s="94"/>
    </row>
    <row r="144" spans="1:8" x14ac:dyDescent="0.3">
      <c r="A144" s="3" t="s">
        <v>515</v>
      </c>
      <c r="C144" s="94"/>
      <c r="D144" s="94"/>
      <c r="H144" s="94"/>
    </row>
    <row r="145" spans="1:8" x14ac:dyDescent="0.3">
      <c r="A145" s="3" t="s">
        <v>516</v>
      </c>
      <c r="C145" s="94"/>
      <c r="D145" s="94"/>
      <c r="H145" s="94"/>
    </row>
    <row r="146" spans="1:8" x14ac:dyDescent="0.3">
      <c r="A146" s="3" t="s">
        <v>517</v>
      </c>
      <c r="C146" s="94"/>
      <c r="D146" s="94"/>
      <c r="H146" s="94"/>
    </row>
    <row r="147" spans="1:8" x14ac:dyDescent="0.3">
      <c r="A147" s="3" t="s">
        <v>518</v>
      </c>
      <c r="C147" s="94"/>
      <c r="D147" s="94"/>
      <c r="H147" s="94"/>
    </row>
    <row r="148" spans="1:8" x14ac:dyDescent="0.3">
      <c r="A148" s="3" t="s">
        <v>519</v>
      </c>
      <c r="C148" s="94"/>
      <c r="D148" s="94"/>
      <c r="H148" s="94"/>
    </row>
    <row r="149" spans="1:8" x14ac:dyDescent="0.3">
      <c r="A149" s="3" t="s">
        <v>520</v>
      </c>
      <c r="C149" s="94"/>
      <c r="D149" s="94"/>
      <c r="H149" s="94"/>
    </row>
    <row r="150" spans="1:8" x14ac:dyDescent="0.3">
      <c r="A150" s="3" t="s">
        <v>521</v>
      </c>
      <c r="C150" s="94"/>
      <c r="D150" s="94"/>
      <c r="H150" s="94"/>
    </row>
    <row r="151" spans="1:8" x14ac:dyDescent="0.3">
      <c r="A151" s="3" t="s">
        <v>522</v>
      </c>
      <c r="C151" s="94"/>
      <c r="D151" s="94"/>
      <c r="H151" s="94"/>
    </row>
    <row r="152" spans="1:8" x14ac:dyDescent="0.3">
      <c r="A152" s="3" t="s">
        <v>523</v>
      </c>
      <c r="C152" s="94"/>
      <c r="D152" s="94"/>
      <c r="H152" s="94"/>
    </row>
    <row r="153" spans="1:8" x14ac:dyDescent="0.3">
      <c r="A153" s="3" t="s">
        <v>524</v>
      </c>
      <c r="C153" s="94"/>
      <c r="D153" s="94"/>
      <c r="H153" s="94"/>
    </row>
    <row r="154" spans="1:8" x14ac:dyDescent="0.3">
      <c r="A154" s="3" t="s">
        <v>525</v>
      </c>
      <c r="C154" s="94"/>
      <c r="D154" s="94"/>
      <c r="H154" s="94"/>
    </row>
    <row r="155" spans="1:8" x14ac:dyDescent="0.3">
      <c r="A155" s="3" t="s">
        <v>526</v>
      </c>
      <c r="C155" s="94"/>
      <c r="D155" s="94"/>
      <c r="H155" s="94"/>
    </row>
    <row r="156" spans="1:8" x14ac:dyDescent="0.3">
      <c r="A156" s="3" t="s">
        <v>527</v>
      </c>
      <c r="C156" s="94"/>
      <c r="D156" s="94"/>
      <c r="H156" s="94"/>
    </row>
    <row r="157" spans="1:8" x14ac:dyDescent="0.3">
      <c r="A157" s="3" t="s">
        <v>528</v>
      </c>
      <c r="C157" s="94"/>
      <c r="D157" s="94"/>
      <c r="H157" s="94"/>
    </row>
    <row r="158" spans="1:8" x14ac:dyDescent="0.3">
      <c r="A158" s="3" t="s">
        <v>529</v>
      </c>
      <c r="C158" s="94"/>
      <c r="D158" s="94"/>
      <c r="H158" s="94"/>
    </row>
    <row r="159" spans="1:8" x14ac:dyDescent="0.3">
      <c r="A159" s="3" t="s">
        <v>530</v>
      </c>
      <c r="C159" s="94"/>
      <c r="D159" s="94"/>
      <c r="H159" s="94"/>
    </row>
    <row r="160" spans="1:8" x14ac:dyDescent="0.3">
      <c r="A160" s="3" t="s">
        <v>531</v>
      </c>
      <c r="C160" s="94"/>
      <c r="D160" s="94"/>
      <c r="H160" s="94"/>
    </row>
    <row r="161" spans="1:8" x14ac:dyDescent="0.3">
      <c r="A161" s="3" t="s">
        <v>532</v>
      </c>
      <c r="C161" s="94"/>
      <c r="D161" s="94"/>
      <c r="H161" s="94"/>
    </row>
    <row r="162" spans="1:8" x14ac:dyDescent="0.3">
      <c r="A162" s="3" t="s">
        <v>533</v>
      </c>
      <c r="C162" s="94"/>
      <c r="D162" s="94"/>
      <c r="H162" s="94"/>
    </row>
    <row r="163" spans="1:8" x14ac:dyDescent="0.3">
      <c r="A163" s="3" t="s">
        <v>534</v>
      </c>
      <c r="C163" s="94"/>
      <c r="D163" s="94"/>
      <c r="H163" s="94"/>
    </row>
    <row r="164" spans="1:8" x14ac:dyDescent="0.3">
      <c r="A164" s="3" t="s">
        <v>535</v>
      </c>
      <c r="C164" s="94"/>
      <c r="D164" s="94"/>
      <c r="H164" s="94"/>
    </row>
    <row r="165" spans="1:8" x14ac:dyDescent="0.3">
      <c r="A165" s="3" t="s">
        <v>536</v>
      </c>
      <c r="C165" s="94"/>
      <c r="D165" s="94"/>
      <c r="H165" s="94"/>
    </row>
    <row r="166" spans="1:8" x14ac:dyDescent="0.3">
      <c r="A166" s="3" t="s">
        <v>537</v>
      </c>
      <c r="C166" s="94"/>
      <c r="D166" s="94"/>
      <c r="H166" s="94"/>
    </row>
    <row r="167" spans="1:8" x14ac:dyDescent="0.3">
      <c r="A167" s="3" t="s">
        <v>538</v>
      </c>
      <c r="C167" s="94"/>
      <c r="D167" s="94"/>
      <c r="H167" s="94"/>
    </row>
    <row r="168" spans="1:8" x14ac:dyDescent="0.3">
      <c r="A168" s="3" t="s">
        <v>539</v>
      </c>
      <c r="C168" s="94"/>
      <c r="D168" s="94"/>
      <c r="H168" s="94"/>
    </row>
    <row r="169" spans="1:8" x14ac:dyDescent="0.3">
      <c r="A169" s="3" t="s">
        <v>540</v>
      </c>
      <c r="C169" s="94"/>
      <c r="D169" s="94"/>
      <c r="H169" s="94"/>
    </row>
    <row r="170" spans="1:8" x14ac:dyDescent="0.3">
      <c r="A170" s="3" t="s">
        <v>541</v>
      </c>
      <c r="C170" s="94"/>
      <c r="D170" s="94"/>
      <c r="H170" s="94"/>
    </row>
    <row r="171" spans="1:8" x14ac:dyDescent="0.3">
      <c r="A171" s="3" t="s">
        <v>542</v>
      </c>
      <c r="C171" s="94"/>
      <c r="D171" s="94"/>
      <c r="H171" s="94"/>
    </row>
    <row r="172" spans="1:8" x14ac:dyDescent="0.3">
      <c r="A172" s="3" t="s">
        <v>543</v>
      </c>
      <c r="C172" s="94"/>
      <c r="D172" s="94"/>
      <c r="H172" s="94"/>
    </row>
    <row r="173" spans="1:8" x14ac:dyDescent="0.3">
      <c r="A173" s="3" t="s">
        <v>544</v>
      </c>
      <c r="C173" s="94"/>
      <c r="D173" s="94"/>
      <c r="H173" s="94"/>
    </row>
    <row r="174" spans="1:8" x14ac:dyDescent="0.3">
      <c r="A174" s="3" t="s">
        <v>545</v>
      </c>
      <c r="C174" s="94"/>
      <c r="D174" s="94"/>
      <c r="H174" s="94"/>
    </row>
    <row r="175" spans="1:8" x14ac:dyDescent="0.3">
      <c r="A175" s="3" t="s">
        <v>546</v>
      </c>
      <c r="C175" s="94"/>
      <c r="D175" s="94"/>
      <c r="H175" s="94"/>
    </row>
    <row r="176" spans="1:8" x14ac:dyDescent="0.3">
      <c r="A176" s="3" t="s">
        <v>547</v>
      </c>
      <c r="C176" s="94"/>
      <c r="D176" s="94"/>
      <c r="H176" s="94"/>
    </row>
    <row r="177" spans="1:8" x14ac:dyDescent="0.3">
      <c r="A177" s="3" t="s">
        <v>548</v>
      </c>
      <c r="C177" s="94"/>
      <c r="D177" s="94"/>
      <c r="H177" s="94"/>
    </row>
    <row r="178" spans="1:8" x14ac:dyDescent="0.3">
      <c r="A178" s="3" t="s">
        <v>549</v>
      </c>
      <c r="C178" s="94"/>
      <c r="D178" s="94"/>
      <c r="H178" s="94"/>
    </row>
    <row r="179" spans="1:8" x14ac:dyDescent="0.3">
      <c r="A179" s="3" t="s">
        <v>550</v>
      </c>
      <c r="C179" s="94"/>
      <c r="D179" s="94"/>
      <c r="H179" s="94"/>
    </row>
    <row r="180" spans="1:8" x14ac:dyDescent="0.3">
      <c r="A180" s="3" t="s">
        <v>551</v>
      </c>
      <c r="C180" s="94"/>
      <c r="D180" s="94"/>
      <c r="H180" s="94"/>
    </row>
    <row r="181" spans="1:8" x14ac:dyDescent="0.3">
      <c r="A181" s="3" t="s">
        <v>552</v>
      </c>
      <c r="C181" s="94"/>
      <c r="D181" s="94"/>
      <c r="H181" s="94"/>
    </row>
    <row r="182" spans="1:8" x14ac:dyDescent="0.3">
      <c r="A182" s="3" t="s">
        <v>553</v>
      </c>
      <c r="C182" s="94"/>
      <c r="D182" s="94"/>
      <c r="H182" s="94"/>
    </row>
    <row r="183" spans="1:8" x14ac:dyDescent="0.3">
      <c r="A183" s="3" t="s">
        <v>554</v>
      </c>
      <c r="C183" s="94"/>
      <c r="D183" s="94"/>
      <c r="H183" s="94"/>
    </row>
    <row r="184" spans="1:8" x14ac:dyDescent="0.3">
      <c r="A184" s="3" t="s">
        <v>555</v>
      </c>
      <c r="C184" s="94"/>
      <c r="D184" s="94"/>
      <c r="H184" s="94"/>
    </row>
    <row r="185" spans="1:8" x14ac:dyDescent="0.3">
      <c r="A185" s="3" t="s">
        <v>556</v>
      </c>
      <c r="C185" s="94"/>
      <c r="D185" s="94"/>
      <c r="H185" s="94"/>
    </row>
    <row r="186" spans="1:8" x14ac:dyDescent="0.3">
      <c r="A186" s="3" t="s">
        <v>557</v>
      </c>
      <c r="C186" s="94"/>
      <c r="D186" s="94"/>
      <c r="H186" s="94"/>
    </row>
    <row r="187" spans="1:8" x14ac:dyDescent="0.3">
      <c r="A187" s="3" t="s">
        <v>558</v>
      </c>
      <c r="C187" s="94"/>
      <c r="D187" s="94"/>
      <c r="H187" s="94"/>
    </row>
    <row r="188" spans="1:8" x14ac:dyDescent="0.3">
      <c r="A188" s="3" t="s">
        <v>559</v>
      </c>
      <c r="C188" s="94"/>
      <c r="D188" s="94"/>
      <c r="H188" s="94"/>
    </row>
    <row r="189" spans="1:8" x14ac:dyDescent="0.3">
      <c r="A189" s="3" t="s">
        <v>560</v>
      </c>
      <c r="C189" s="94"/>
      <c r="D189" s="94"/>
      <c r="H189" s="94"/>
    </row>
    <row r="190" spans="1:8" x14ac:dyDescent="0.3">
      <c r="A190" s="3" t="s">
        <v>561</v>
      </c>
      <c r="C190" s="94"/>
      <c r="D190" s="94"/>
      <c r="H190" s="94"/>
    </row>
    <row r="191" spans="1:8" x14ac:dyDescent="0.3">
      <c r="A191" s="3" t="s">
        <v>562</v>
      </c>
      <c r="C191" s="94"/>
      <c r="D191" s="94"/>
      <c r="H191" s="94"/>
    </row>
    <row r="192" spans="1:8" x14ac:dyDescent="0.3">
      <c r="A192" s="3" t="s">
        <v>563</v>
      </c>
      <c r="C192" s="94"/>
      <c r="D192" s="94"/>
      <c r="H192" s="94"/>
    </row>
    <row r="193" spans="1:8" x14ac:dyDescent="0.3">
      <c r="A193" s="3" t="s">
        <v>564</v>
      </c>
      <c r="C193" s="94"/>
      <c r="D193" s="94"/>
      <c r="H193" s="94"/>
    </row>
    <row r="194" spans="1:8" x14ac:dyDescent="0.3">
      <c r="A194" s="3" t="s">
        <v>565</v>
      </c>
      <c r="C194" s="94"/>
      <c r="D194" s="94"/>
      <c r="H194" s="94"/>
    </row>
    <row r="195" spans="1:8" x14ac:dyDescent="0.3">
      <c r="A195" s="3" t="s">
        <v>566</v>
      </c>
      <c r="C195" s="94"/>
      <c r="D195" s="94"/>
      <c r="H195" s="94"/>
    </row>
    <row r="196" spans="1:8" x14ac:dyDescent="0.3">
      <c r="A196" s="3" t="s">
        <v>567</v>
      </c>
      <c r="C196" s="94"/>
      <c r="D196" s="94"/>
      <c r="H196" s="94"/>
    </row>
    <row r="197" spans="1:8" x14ac:dyDescent="0.3">
      <c r="A197" s="3" t="s">
        <v>568</v>
      </c>
      <c r="C197" s="94"/>
      <c r="D197" s="94"/>
      <c r="H197" s="94"/>
    </row>
    <row r="198" spans="1:8" x14ac:dyDescent="0.3">
      <c r="A198" s="3" t="s">
        <v>569</v>
      </c>
      <c r="C198" s="94"/>
      <c r="D198" s="94"/>
      <c r="H198" s="94"/>
    </row>
    <row r="199" spans="1:8" x14ac:dyDescent="0.3">
      <c r="A199" s="3" t="s">
        <v>570</v>
      </c>
      <c r="C199" s="94"/>
      <c r="D199" s="94"/>
      <c r="H199" s="94"/>
    </row>
    <row r="200" spans="1:8" x14ac:dyDescent="0.3">
      <c r="A200" s="3" t="s">
        <v>571</v>
      </c>
      <c r="C200" s="94"/>
      <c r="D200" s="94"/>
      <c r="H200" s="94"/>
    </row>
    <row r="201" spans="1:8" x14ac:dyDescent="0.3">
      <c r="A201" s="3" t="s">
        <v>572</v>
      </c>
      <c r="C201" s="94"/>
      <c r="D201" s="94"/>
      <c r="H201" s="94"/>
    </row>
    <row r="202" spans="1:8" x14ac:dyDescent="0.3">
      <c r="A202" s="3" t="s">
        <v>573</v>
      </c>
      <c r="C202" s="94"/>
      <c r="D202" s="94"/>
      <c r="H202" s="94"/>
    </row>
    <row r="203" spans="1:8" x14ac:dyDescent="0.3">
      <c r="A203" s="3" t="s">
        <v>574</v>
      </c>
      <c r="C203" s="94"/>
      <c r="D203" s="94"/>
      <c r="H203" s="94"/>
    </row>
    <row r="204" spans="1:8" x14ac:dyDescent="0.3">
      <c r="A204" s="3" t="s">
        <v>575</v>
      </c>
      <c r="C204" s="94"/>
      <c r="D204" s="94"/>
      <c r="H204" s="94"/>
    </row>
    <row r="205" spans="1:8" x14ac:dyDescent="0.3">
      <c r="A205" s="3" t="s">
        <v>576</v>
      </c>
      <c r="C205" s="94"/>
      <c r="D205" s="94"/>
      <c r="H205" s="94"/>
    </row>
    <row r="206" spans="1:8" x14ac:dyDescent="0.3">
      <c r="A206" s="3" t="s">
        <v>577</v>
      </c>
      <c r="C206" s="94"/>
      <c r="D206" s="94"/>
      <c r="H206" s="94"/>
    </row>
    <row r="207" spans="1:8" x14ac:dyDescent="0.3">
      <c r="A207" s="3" t="s">
        <v>578</v>
      </c>
      <c r="C207" s="94"/>
      <c r="D207" s="94"/>
      <c r="H207" s="94"/>
    </row>
    <row r="208" spans="1:8" x14ac:dyDescent="0.3">
      <c r="A208" s="3" t="s">
        <v>579</v>
      </c>
      <c r="C208" s="94"/>
      <c r="D208" s="94"/>
      <c r="H208" s="94"/>
    </row>
    <row r="209" spans="1:8" x14ac:dyDescent="0.3">
      <c r="A209" s="3" t="s">
        <v>580</v>
      </c>
      <c r="C209" s="94"/>
      <c r="D209" s="94"/>
      <c r="H209" s="94"/>
    </row>
    <row r="210" spans="1:8" x14ac:dyDescent="0.3">
      <c r="A210" s="3" t="s">
        <v>581</v>
      </c>
      <c r="C210" s="94"/>
      <c r="D210" s="94"/>
      <c r="H210" s="94"/>
    </row>
    <row r="211" spans="1:8" x14ac:dyDescent="0.3">
      <c r="A211" s="3" t="s">
        <v>582</v>
      </c>
      <c r="C211" s="94"/>
      <c r="D211" s="94"/>
      <c r="H211" s="94"/>
    </row>
    <row r="212" spans="1:8" x14ac:dyDescent="0.3">
      <c r="A212" s="3" t="s">
        <v>583</v>
      </c>
      <c r="C212" s="94"/>
      <c r="D212" s="94"/>
      <c r="H212" s="94"/>
    </row>
    <row r="213" spans="1:8" x14ac:dyDescent="0.3">
      <c r="A213" s="3" t="s">
        <v>584</v>
      </c>
      <c r="C213" s="94"/>
      <c r="D213" s="94"/>
      <c r="H213" s="94"/>
    </row>
    <row r="214" spans="1:8" x14ac:dyDescent="0.3">
      <c r="A214" s="3" t="s">
        <v>585</v>
      </c>
      <c r="C214" s="94"/>
      <c r="D214" s="94"/>
      <c r="H214" s="94"/>
    </row>
    <row r="215" spans="1:8" x14ac:dyDescent="0.3">
      <c r="A215" s="3" t="s">
        <v>586</v>
      </c>
      <c r="C215" s="94"/>
      <c r="D215" s="94"/>
      <c r="H215" s="94"/>
    </row>
    <row r="216" spans="1:8" x14ac:dyDescent="0.3">
      <c r="A216" s="3" t="s">
        <v>587</v>
      </c>
      <c r="C216" s="94"/>
      <c r="D216" s="94"/>
      <c r="H216" s="94"/>
    </row>
    <row r="217" spans="1:8" x14ac:dyDescent="0.3">
      <c r="A217" s="3" t="s">
        <v>588</v>
      </c>
      <c r="C217" s="94"/>
      <c r="D217" s="94"/>
      <c r="H217" s="94"/>
    </row>
    <row r="218" spans="1:8" x14ac:dyDescent="0.3">
      <c r="A218" s="3" t="s">
        <v>589</v>
      </c>
      <c r="C218" s="94"/>
      <c r="D218" s="94"/>
      <c r="H218" s="94"/>
    </row>
    <row r="219" spans="1:8" x14ac:dyDescent="0.3">
      <c r="A219" s="3" t="s">
        <v>590</v>
      </c>
      <c r="C219" s="94"/>
      <c r="D219" s="94"/>
      <c r="H219" s="94"/>
    </row>
    <row r="220" spans="1:8" x14ac:dyDescent="0.3">
      <c r="A220" s="3" t="s">
        <v>591</v>
      </c>
      <c r="C220" s="94"/>
      <c r="D220" s="94"/>
      <c r="H220" s="94"/>
    </row>
    <row r="221" spans="1:8" x14ac:dyDescent="0.3">
      <c r="A221" s="3" t="s">
        <v>592</v>
      </c>
      <c r="C221" s="94"/>
      <c r="D221" s="94"/>
      <c r="H221" s="94"/>
    </row>
    <row r="222" spans="1:8" x14ac:dyDescent="0.3">
      <c r="A222" s="3" t="s">
        <v>593</v>
      </c>
      <c r="C222" s="94"/>
      <c r="D222" s="94"/>
      <c r="H222" s="94"/>
    </row>
    <row r="223" spans="1:8" x14ac:dyDescent="0.3">
      <c r="A223" s="3" t="s">
        <v>594</v>
      </c>
      <c r="C223" s="94"/>
      <c r="D223" s="94"/>
      <c r="H223" s="94"/>
    </row>
    <row r="224" spans="1:8" x14ac:dyDescent="0.3">
      <c r="A224" s="3" t="s">
        <v>595</v>
      </c>
      <c r="C224" s="94"/>
      <c r="D224" s="94"/>
      <c r="H224" s="94"/>
    </row>
    <row r="225" spans="1:8" x14ac:dyDescent="0.3">
      <c r="A225" s="3" t="s">
        <v>596</v>
      </c>
      <c r="C225" s="94"/>
      <c r="D225" s="94"/>
      <c r="H225" s="94"/>
    </row>
    <row r="226" spans="1:8" x14ac:dyDescent="0.3">
      <c r="A226" s="3" t="s">
        <v>597</v>
      </c>
      <c r="C226" s="94"/>
      <c r="D226" s="94"/>
      <c r="H226" s="94"/>
    </row>
    <row r="227" spans="1:8" x14ac:dyDescent="0.3">
      <c r="A227" s="3" t="s">
        <v>598</v>
      </c>
      <c r="C227" s="94"/>
      <c r="D227" s="94"/>
      <c r="H227" s="94"/>
    </row>
    <row r="228" spans="1:8" x14ac:dyDescent="0.3">
      <c r="A228" s="3" t="s">
        <v>599</v>
      </c>
      <c r="C228" s="94"/>
      <c r="D228" s="94"/>
      <c r="H228" s="94"/>
    </row>
    <row r="229" spans="1:8" x14ac:dyDescent="0.3">
      <c r="A229" s="3" t="s">
        <v>600</v>
      </c>
      <c r="C229" s="94"/>
      <c r="D229" s="94"/>
      <c r="H229" s="94"/>
    </row>
    <row r="230" spans="1:8" x14ac:dyDescent="0.3">
      <c r="A230" s="3" t="s">
        <v>601</v>
      </c>
      <c r="C230" s="94"/>
      <c r="D230" s="94"/>
      <c r="H230" s="94"/>
    </row>
    <row r="231" spans="1:8" x14ac:dyDescent="0.3">
      <c r="A231" s="3" t="s">
        <v>602</v>
      </c>
      <c r="C231" s="94"/>
      <c r="D231" s="94"/>
      <c r="H231" s="94"/>
    </row>
    <row r="232" spans="1:8" x14ac:dyDescent="0.3">
      <c r="A232" s="3" t="s">
        <v>603</v>
      </c>
      <c r="C232" s="94"/>
      <c r="D232" s="94"/>
      <c r="H232" s="94"/>
    </row>
    <row r="233" spans="1:8" x14ac:dyDescent="0.3">
      <c r="A233" s="3" t="s">
        <v>604</v>
      </c>
      <c r="C233" s="94"/>
      <c r="D233" s="94"/>
      <c r="H233" s="94"/>
    </row>
    <row r="234" spans="1:8" x14ac:dyDescent="0.3">
      <c r="A234" s="3" t="s">
        <v>605</v>
      </c>
      <c r="C234" s="94"/>
      <c r="D234" s="94"/>
      <c r="H234" s="94"/>
    </row>
    <row r="235" spans="1:8" x14ac:dyDescent="0.3">
      <c r="A235" s="3" t="s">
        <v>606</v>
      </c>
      <c r="C235" s="94"/>
      <c r="D235" s="94"/>
      <c r="H235" s="94"/>
    </row>
    <row r="236" spans="1:8" x14ac:dyDescent="0.3">
      <c r="A236" s="3" t="s">
        <v>607</v>
      </c>
      <c r="C236" s="94"/>
      <c r="D236" s="94"/>
      <c r="H236" s="94"/>
    </row>
    <row r="237" spans="1:8" x14ac:dyDescent="0.3">
      <c r="A237" s="3" t="s">
        <v>608</v>
      </c>
      <c r="C237" s="94"/>
      <c r="D237" s="94"/>
      <c r="H237" s="94"/>
    </row>
    <row r="238" spans="1:8" x14ac:dyDescent="0.3">
      <c r="A238" s="3" t="s">
        <v>609</v>
      </c>
      <c r="C238" s="94"/>
      <c r="D238" s="94"/>
      <c r="H238" s="94"/>
    </row>
    <row r="239" spans="1:8" x14ac:dyDescent="0.3">
      <c r="A239" s="3" t="s">
        <v>610</v>
      </c>
      <c r="C239" s="94"/>
      <c r="D239" s="94"/>
      <c r="H239" s="94"/>
    </row>
    <row r="240" spans="1:8" x14ac:dyDescent="0.3">
      <c r="A240" s="3" t="s">
        <v>611</v>
      </c>
      <c r="C240" s="94"/>
      <c r="D240" s="94"/>
      <c r="H240" s="94"/>
    </row>
    <row r="241" spans="1:8" x14ac:dyDescent="0.3">
      <c r="A241" s="3" t="s">
        <v>612</v>
      </c>
      <c r="C241" s="94"/>
      <c r="D241" s="94"/>
      <c r="H241" s="94"/>
    </row>
    <row r="242" spans="1:8" x14ac:dyDescent="0.3">
      <c r="A242" s="3" t="s">
        <v>613</v>
      </c>
      <c r="C242" s="94"/>
      <c r="D242" s="94"/>
      <c r="H242" s="94"/>
    </row>
    <row r="243" spans="1:8" x14ac:dyDescent="0.3">
      <c r="A243" s="3" t="s">
        <v>614</v>
      </c>
      <c r="C243" s="94"/>
      <c r="D243" s="94"/>
      <c r="H243" s="94"/>
    </row>
    <row r="244" spans="1:8" x14ac:dyDescent="0.3">
      <c r="A244" s="3" t="s">
        <v>615</v>
      </c>
      <c r="C244" s="94"/>
      <c r="D244" s="94"/>
      <c r="H244" s="94"/>
    </row>
    <row r="245" spans="1:8" x14ac:dyDescent="0.3">
      <c r="A245" s="3" t="s">
        <v>616</v>
      </c>
      <c r="C245" s="94"/>
      <c r="D245" s="94"/>
      <c r="H245" s="94"/>
    </row>
    <row r="246" spans="1:8" x14ac:dyDescent="0.3">
      <c r="A246" s="3" t="s">
        <v>617</v>
      </c>
      <c r="C246" s="94"/>
      <c r="D246" s="94"/>
      <c r="H246" s="94"/>
    </row>
    <row r="247" spans="1:8" x14ac:dyDescent="0.3">
      <c r="A247" s="3" t="s">
        <v>618</v>
      </c>
      <c r="C247" s="94"/>
      <c r="D247" s="94"/>
      <c r="H247" s="94"/>
    </row>
    <row r="248" spans="1:8" x14ac:dyDescent="0.3">
      <c r="A248" s="3" t="s">
        <v>619</v>
      </c>
      <c r="C248" s="94"/>
      <c r="D248" s="94"/>
      <c r="H248" s="94"/>
    </row>
    <row r="249" spans="1:8" x14ac:dyDescent="0.3">
      <c r="A249" s="3" t="s">
        <v>620</v>
      </c>
      <c r="C249" s="94"/>
      <c r="D249" s="94"/>
      <c r="H249" s="94"/>
    </row>
    <row r="250" spans="1:8" x14ac:dyDescent="0.3">
      <c r="A250" s="3" t="s">
        <v>621</v>
      </c>
      <c r="C250" s="94"/>
      <c r="D250" s="94"/>
      <c r="H250" s="94"/>
    </row>
    <row r="251" spans="1:8" x14ac:dyDescent="0.3">
      <c r="A251" s="3" t="s">
        <v>622</v>
      </c>
      <c r="C251" s="94"/>
      <c r="D251" s="94"/>
      <c r="H251" s="94"/>
    </row>
    <row r="252" spans="1:8" x14ac:dyDescent="0.3">
      <c r="A252" s="3" t="s">
        <v>623</v>
      </c>
      <c r="C252" s="94"/>
      <c r="D252" s="94"/>
      <c r="H252" s="94"/>
    </row>
    <row r="253" spans="1:8" x14ac:dyDescent="0.3">
      <c r="A253" s="3" t="s">
        <v>624</v>
      </c>
      <c r="C253" s="94"/>
      <c r="D253" s="94"/>
      <c r="H253" s="94"/>
    </row>
    <row r="254" spans="1:8" x14ac:dyDescent="0.3">
      <c r="A254" s="3" t="s">
        <v>625</v>
      </c>
      <c r="C254" s="94"/>
      <c r="D254" s="94"/>
      <c r="H254" s="94"/>
    </row>
    <row r="255" spans="1:8" x14ac:dyDescent="0.3">
      <c r="A255" s="3" t="s">
        <v>626</v>
      </c>
      <c r="C255" s="94"/>
      <c r="D255" s="94"/>
      <c r="H255" s="94"/>
    </row>
    <row r="256" spans="1:8" x14ac:dyDescent="0.3">
      <c r="A256" s="3" t="s">
        <v>627</v>
      </c>
      <c r="C256" s="94"/>
      <c r="D256" s="94"/>
      <c r="H256" s="94"/>
    </row>
    <row r="257" spans="1:8" x14ac:dyDescent="0.3">
      <c r="A257" s="3" t="s">
        <v>628</v>
      </c>
      <c r="C257" s="94"/>
      <c r="D257" s="94"/>
      <c r="H257" s="94"/>
    </row>
    <row r="258" spans="1:8" x14ac:dyDescent="0.3">
      <c r="A258" s="3" t="s">
        <v>629</v>
      </c>
      <c r="C258" s="94"/>
      <c r="D258" s="94"/>
      <c r="H258" s="94"/>
    </row>
    <row r="259" spans="1:8" x14ac:dyDescent="0.3">
      <c r="A259" s="3" t="s">
        <v>630</v>
      </c>
      <c r="C259" s="94"/>
      <c r="D259" s="94"/>
      <c r="H259" s="94"/>
    </row>
    <row r="260" spans="1:8" x14ac:dyDescent="0.3">
      <c r="A260" s="3" t="s">
        <v>631</v>
      </c>
      <c r="C260" s="94"/>
      <c r="D260" s="94"/>
      <c r="H260" s="94"/>
    </row>
    <row r="261" spans="1:8" x14ac:dyDescent="0.3">
      <c r="A261" s="3" t="s">
        <v>632</v>
      </c>
      <c r="C261" s="94"/>
      <c r="D261" s="94"/>
      <c r="H261" s="94"/>
    </row>
    <row r="262" spans="1:8" x14ac:dyDescent="0.3">
      <c r="A262" s="3" t="s">
        <v>633</v>
      </c>
      <c r="C262" s="94"/>
      <c r="D262" s="94"/>
      <c r="H262" s="94"/>
    </row>
    <row r="263" spans="1:8" x14ac:dyDescent="0.3">
      <c r="A263" s="3" t="s">
        <v>634</v>
      </c>
      <c r="C263" s="94"/>
      <c r="D263" s="94"/>
      <c r="H263" s="94"/>
    </row>
    <row r="264" spans="1:8" x14ac:dyDescent="0.3">
      <c r="A264" s="3" t="s">
        <v>635</v>
      </c>
      <c r="C264" s="94"/>
      <c r="D264" s="94"/>
      <c r="H264" s="94"/>
    </row>
    <row r="265" spans="1:8" x14ac:dyDescent="0.3">
      <c r="A265" s="3" t="s">
        <v>636</v>
      </c>
      <c r="C265" s="94"/>
      <c r="D265" s="94"/>
      <c r="H265" s="94"/>
    </row>
    <row r="266" spans="1:8" x14ac:dyDescent="0.3">
      <c r="A266" s="3" t="s">
        <v>637</v>
      </c>
      <c r="C266" s="94"/>
      <c r="D266" s="94"/>
      <c r="H266" s="94"/>
    </row>
    <row r="267" spans="1:8" x14ac:dyDescent="0.3">
      <c r="A267" s="3" t="s">
        <v>638</v>
      </c>
      <c r="C267" s="94"/>
      <c r="D267" s="94"/>
      <c r="H267" s="94"/>
    </row>
    <row r="268" spans="1:8" x14ac:dyDescent="0.3">
      <c r="A268" s="3" t="s">
        <v>639</v>
      </c>
      <c r="C268" s="94"/>
      <c r="D268" s="94"/>
      <c r="H268" s="94"/>
    </row>
    <row r="269" spans="1:8" x14ac:dyDescent="0.3">
      <c r="A269" s="3" t="s">
        <v>640</v>
      </c>
      <c r="C269" s="94"/>
      <c r="D269" s="94"/>
      <c r="H269" s="94"/>
    </row>
    <row r="270" spans="1:8" x14ac:dyDescent="0.3">
      <c r="A270" s="3" t="s">
        <v>641</v>
      </c>
      <c r="C270" s="94"/>
      <c r="D270" s="94"/>
      <c r="H270" s="94"/>
    </row>
    <row r="271" spans="1:8" x14ac:dyDescent="0.3">
      <c r="A271" s="3" t="s">
        <v>642</v>
      </c>
      <c r="C271" s="94"/>
      <c r="D271" s="94"/>
      <c r="H271" s="94"/>
    </row>
    <row r="272" spans="1:8" x14ac:dyDescent="0.3">
      <c r="A272" s="3" t="s">
        <v>643</v>
      </c>
      <c r="C272" s="94"/>
      <c r="D272" s="94"/>
      <c r="H272" s="94"/>
    </row>
    <row r="273" spans="1:8" x14ac:dyDescent="0.3">
      <c r="A273" s="3" t="s">
        <v>644</v>
      </c>
      <c r="C273" s="94"/>
      <c r="D273" s="94"/>
      <c r="H273" s="94"/>
    </row>
    <row r="274" spans="1:8" x14ac:dyDescent="0.3">
      <c r="A274" s="3" t="s">
        <v>645</v>
      </c>
      <c r="C274" s="94"/>
      <c r="D274" s="94"/>
      <c r="H274" s="94"/>
    </row>
    <row r="275" spans="1:8" x14ac:dyDescent="0.3">
      <c r="A275" s="3" t="s">
        <v>646</v>
      </c>
      <c r="C275" s="94"/>
      <c r="D275" s="94"/>
      <c r="H275" s="94"/>
    </row>
    <row r="276" spans="1:8" x14ac:dyDescent="0.3">
      <c r="A276" s="3" t="s">
        <v>647</v>
      </c>
      <c r="C276" s="94"/>
      <c r="D276" s="94"/>
      <c r="H276" s="94"/>
    </row>
    <row r="277" spans="1:8" x14ac:dyDescent="0.3">
      <c r="A277" s="3" t="s">
        <v>648</v>
      </c>
      <c r="C277" s="94"/>
      <c r="D277" s="94"/>
      <c r="H277" s="94"/>
    </row>
    <row r="278" spans="1:8" x14ac:dyDescent="0.3">
      <c r="A278" s="3" t="s">
        <v>649</v>
      </c>
      <c r="C278" s="94"/>
      <c r="D278" s="94"/>
      <c r="H278" s="94"/>
    </row>
    <row r="279" spans="1:8" x14ac:dyDescent="0.3">
      <c r="A279" s="3" t="s">
        <v>650</v>
      </c>
      <c r="C279" s="94"/>
      <c r="D279" s="94"/>
      <c r="H279" s="94"/>
    </row>
    <row r="280" spans="1:8" x14ac:dyDescent="0.3">
      <c r="A280" s="3" t="s">
        <v>651</v>
      </c>
      <c r="C280" s="94"/>
      <c r="D280" s="94"/>
      <c r="H280" s="94"/>
    </row>
    <row r="281" spans="1:8" x14ac:dyDescent="0.3">
      <c r="A281" s="3" t="s">
        <v>652</v>
      </c>
      <c r="C281" s="94"/>
      <c r="D281" s="94"/>
      <c r="H281" s="94"/>
    </row>
    <row r="282" spans="1:8" x14ac:dyDescent="0.3">
      <c r="A282" s="3" t="s">
        <v>653</v>
      </c>
      <c r="C282" s="94"/>
      <c r="D282" s="94"/>
      <c r="H282" s="94"/>
    </row>
    <row r="283" spans="1:8" x14ac:dyDescent="0.3">
      <c r="A283" s="3" t="s">
        <v>654</v>
      </c>
      <c r="C283" s="94"/>
      <c r="D283" s="94"/>
      <c r="H283" s="94"/>
    </row>
    <row r="284" spans="1:8" x14ac:dyDescent="0.3">
      <c r="A284" s="3" t="s">
        <v>655</v>
      </c>
      <c r="C284" s="94"/>
      <c r="D284" s="94"/>
      <c r="H284" s="94"/>
    </row>
    <row r="285" spans="1:8" x14ac:dyDescent="0.3">
      <c r="A285" s="3" t="s">
        <v>656</v>
      </c>
      <c r="C285" s="94"/>
      <c r="D285" s="94"/>
      <c r="H285" s="94"/>
    </row>
    <row r="286" spans="1:8" x14ac:dyDescent="0.3">
      <c r="A286" s="3" t="s">
        <v>657</v>
      </c>
      <c r="C286" s="94"/>
      <c r="D286" s="94"/>
      <c r="H286" s="94"/>
    </row>
    <row r="287" spans="1:8" x14ac:dyDescent="0.3">
      <c r="A287" s="3" t="s">
        <v>658</v>
      </c>
      <c r="C287" s="94"/>
      <c r="D287" s="94"/>
      <c r="H287" s="94"/>
    </row>
    <row r="288" spans="1:8" x14ac:dyDescent="0.3">
      <c r="A288" s="3" t="s">
        <v>659</v>
      </c>
      <c r="C288" s="94"/>
      <c r="D288" s="94"/>
      <c r="H288" s="94"/>
    </row>
    <row r="289" spans="1:8" x14ac:dyDescent="0.3">
      <c r="A289" s="3" t="s">
        <v>660</v>
      </c>
      <c r="C289" s="94"/>
      <c r="D289" s="94"/>
      <c r="H289" s="94"/>
    </row>
    <row r="290" spans="1:8" x14ac:dyDescent="0.3">
      <c r="A290" s="3" t="s">
        <v>661</v>
      </c>
      <c r="C290" s="94"/>
      <c r="D290" s="94"/>
      <c r="H290" s="94"/>
    </row>
    <row r="291" spans="1:8" x14ac:dyDescent="0.3">
      <c r="A291" s="3" t="s">
        <v>662</v>
      </c>
      <c r="C291" s="94"/>
      <c r="D291" s="94"/>
      <c r="H291" s="94"/>
    </row>
    <row r="292" spans="1:8" x14ac:dyDescent="0.3">
      <c r="A292" s="3" t="s">
        <v>663</v>
      </c>
      <c r="C292" s="94"/>
      <c r="D292" s="94"/>
      <c r="H292" s="94"/>
    </row>
    <row r="293" spans="1:8" x14ac:dyDescent="0.3">
      <c r="A293" s="3" t="s">
        <v>664</v>
      </c>
      <c r="C293" s="94"/>
      <c r="D293" s="94"/>
      <c r="H293" s="94"/>
    </row>
    <row r="294" spans="1:8" x14ac:dyDescent="0.3">
      <c r="A294" s="3" t="s">
        <v>665</v>
      </c>
      <c r="C294" s="94"/>
      <c r="D294" s="94"/>
      <c r="H294" s="94"/>
    </row>
    <row r="295" spans="1:8" x14ac:dyDescent="0.3">
      <c r="A295" s="3" t="s">
        <v>666</v>
      </c>
      <c r="C295" s="94"/>
      <c r="D295" s="94"/>
      <c r="H295" s="94"/>
    </row>
    <row r="296" spans="1:8" x14ac:dyDescent="0.3">
      <c r="A296" s="3" t="s">
        <v>667</v>
      </c>
      <c r="C296" s="94"/>
      <c r="D296" s="94"/>
      <c r="H296" s="94"/>
    </row>
    <row r="297" spans="1:8" x14ac:dyDescent="0.3">
      <c r="A297" s="3" t="s">
        <v>668</v>
      </c>
      <c r="C297" s="94"/>
      <c r="D297" s="94"/>
      <c r="H297" s="94"/>
    </row>
    <row r="298" spans="1:8" x14ac:dyDescent="0.3">
      <c r="A298" s="3" t="s">
        <v>669</v>
      </c>
      <c r="C298" s="94"/>
      <c r="D298" s="94"/>
      <c r="H298" s="94"/>
    </row>
    <row r="299" spans="1:8" x14ac:dyDescent="0.3">
      <c r="A299" s="3" t="s">
        <v>670</v>
      </c>
      <c r="C299" s="94"/>
      <c r="D299" s="94"/>
      <c r="H299" s="94"/>
    </row>
    <row r="300" spans="1:8" x14ac:dyDescent="0.3">
      <c r="A300" s="3" t="s">
        <v>671</v>
      </c>
      <c r="C300" s="94"/>
      <c r="D300" s="94"/>
      <c r="H300" s="94"/>
    </row>
    <row r="301" spans="1:8" x14ac:dyDescent="0.3">
      <c r="A301" s="3" t="s">
        <v>672</v>
      </c>
      <c r="C301" s="94"/>
      <c r="D301" s="94"/>
      <c r="H301" s="94"/>
    </row>
    <row r="302" spans="1:8" x14ac:dyDescent="0.3">
      <c r="A302" s="3" t="s">
        <v>673</v>
      </c>
      <c r="C302" s="94"/>
      <c r="D302" s="94"/>
      <c r="H302" s="94"/>
    </row>
    <row r="303" spans="1:8" x14ac:dyDescent="0.3">
      <c r="A303" s="3" t="s">
        <v>674</v>
      </c>
      <c r="C303" s="94"/>
      <c r="D303" s="94"/>
      <c r="H303" s="94"/>
    </row>
    <row r="304" spans="1:8" x14ac:dyDescent="0.3">
      <c r="A304" s="3" t="s">
        <v>675</v>
      </c>
      <c r="C304" s="94"/>
      <c r="D304" s="94"/>
      <c r="H304" s="94"/>
    </row>
    <row r="305" spans="1:8" x14ac:dyDescent="0.3">
      <c r="A305" s="3" t="s">
        <v>676</v>
      </c>
      <c r="C305" s="94"/>
      <c r="D305" s="94"/>
      <c r="H305" s="94"/>
    </row>
    <row r="306" spans="1:8" x14ac:dyDescent="0.3">
      <c r="A306" s="3" t="s">
        <v>677</v>
      </c>
      <c r="C306" s="94"/>
      <c r="D306" s="94"/>
      <c r="H306" s="94"/>
    </row>
    <row r="307" spans="1:8" x14ac:dyDescent="0.3">
      <c r="A307" s="3" t="s">
        <v>678</v>
      </c>
      <c r="C307" s="94"/>
      <c r="D307" s="94"/>
      <c r="H307" s="94"/>
    </row>
    <row r="308" spans="1:8" x14ac:dyDescent="0.3">
      <c r="A308" s="3" t="s">
        <v>679</v>
      </c>
      <c r="C308" s="94"/>
      <c r="D308" s="94"/>
      <c r="H308" s="94"/>
    </row>
    <row r="309" spans="1:8" x14ac:dyDescent="0.3">
      <c r="A309" s="3" t="s">
        <v>680</v>
      </c>
      <c r="C309" s="94"/>
      <c r="D309" s="94"/>
      <c r="H309" s="94"/>
    </row>
    <row r="310" spans="1:8" x14ac:dyDescent="0.3">
      <c r="A310" s="3" t="s">
        <v>681</v>
      </c>
      <c r="C310" s="94"/>
      <c r="D310" s="94"/>
      <c r="H310" s="94"/>
    </row>
    <row r="311" spans="1:8" x14ac:dyDescent="0.3">
      <c r="A311" s="3" t="s">
        <v>682</v>
      </c>
      <c r="C311" s="94"/>
      <c r="D311" s="94"/>
      <c r="H311" s="94"/>
    </row>
    <row r="312" spans="1:8" x14ac:dyDescent="0.3">
      <c r="A312" s="3" t="s">
        <v>683</v>
      </c>
      <c r="C312" s="94"/>
      <c r="D312" s="94"/>
      <c r="H312" s="94"/>
    </row>
    <row r="313" spans="1:8" x14ac:dyDescent="0.3">
      <c r="A313" s="3" t="s">
        <v>684</v>
      </c>
      <c r="C313" s="94"/>
      <c r="D313" s="94"/>
      <c r="H313" s="94"/>
    </row>
    <row r="314" spans="1:8" x14ac:dyDescent="0.3">
      <c r="A314" s="3" t="s">
        <v>685</v>
      </c>
      <c r="C314" s="94"/>
      <c r="D314" s="94"/>
      <c r="H314" s="94"/>
    </row>
    <row r="315" spans="1:8" x14ac:dyDescent="0.3">
      <c r="A315" s="3" t="s">
        <v>686</v>
      </c>
      <c r="C315" s="94"/>
      <c r="D315" s="94"/>
      <c r="H315" s="94"/>
    </row>
    <row r="316" spans="1:8" x14ac:dyDescent="0.3">
      <c r="A316" s="3" t="s">
        <v>687</v>
      </c>
      <c r="C316" s="94"/>
      <c r="D316" s="94"/>
      <c r="H316" s="94"/>
    </row>
    <row r="317" spans="1:8" x14ac:dyDescent="0.3">
      <c r="A317" s="3" t="s">
        <v>688</v>
      </c>
      <c r="C317" s="94"/>
      <c r="D317" s="94"/>
      <c r="H317" s="94"/>
    </row>
    <row r="318" spans="1:8" x14ac:dyDescent="0.3">
      <c r="A318" s="3" t="s">
        <v>689</v>
      </c>
      <c r="C318" s="94"/>
      <c r="D318" s="94"/>
      <c r="H318" s="94"/>
    </row>
    <row r="319" spans="1:8" x14ac:dyDescent="0.3">
      <c r="A319" s="3" t="s">
        <v>690</v>
      </c>
      <c r="C319" s="94"/>
      <c r="D319" s="94"/>
      <c r="H319" s="94"/>
    </row>
    <row r="320" spans="1:8" x14ac:dyDescent="0.3">
      <c r="A320" s="3" t="s">
        <v>691</v>
      </c>
      <c r="C320" s="94"/>
      <c r="D320" s="94"/>
      <c r="H320" s="94"/>
    </row>
    <row r="321" spans="1:8" x14ac:dyDescent="0.3">
      <c r="A321" s="3" t="s">
        <v>692</v>
      </c>
      <c r="C321" s="94"/>
      <c r="D321" s="94"/>
      <c r="H321" s="94"/>
    </row>
    <row r="322" spans="1:8" x14ac:dyDescent="0.3">
      <c r="A322" s="3" t="s">
        <v>693</v>
      </c>
      <c r="C322" s="94"/>
      <c r="D322" s="94"/>
      <c r="H322" s="94"/>
    </row>
    <row r="323" spans="1:8" x14ac:dyDescent="0.3">
      <c r="A323" s="3" t="s">
        <v>694</v>
      </c>
      <c r="C323" s="94"/>
      <c r="D323" s="94"/>
      <c r="H323" s="94"/>
    </row>
    <row r="324" spans="1:8" x14ac:dyDescent="0.3">
      <c r="A324" s="3" t="s">
        <v>695</v>
      </c>
      <c r="C324" s="94"/>
      <c r="D324" s="94"/>
      <c r="H324" s="94"/>
    </row>
    <row r="325" spans="1:8" x14ac:dyDescent="0.3">
      <c r="A325" s="3" t="s">
        <v>696</v>
      </c>
      <c r="C325" s="94"/>
      <c r="D325" s="94"/>
      <c r="H325" s="94"/>
    </row>
    <row r="326" spans="1:8" x14ac:dyDescent="0.3">
      <c r="A326" s="3" t="s">
        <v>697</v>
      </c>
      <c r="C326" s="94"/>
      <c r="D326" s="94"/>
      <c r="H326" s="94"/>
    </row>
    <row r="327" spans="1:8" x14ac:dyDescent="0.3">
      <c r="A327" s="3" t="s">
        <v>698</v>
      </c>
      <c r="C327" s="94"/>
      <c r="D327" s="94"/>
      <c r="H327" s="94"/>
    </row>
    <row r="328" spans="1:8" x14ac:dyDescent="0.3">
      <c r="A328" s="3" t="s">
        <v>699</v>
      </c>
      <c r="C328" s="94"/>
      <c r="D328" s="94"/>
      <c r="H328" s="94"/>
    </row>
    <row r="329" spans="1:8" x14ac:dyDescent="0.3">
      <c r="A329" s="3" t="s">
        <v>700</v>
      </c>
      <c r="C329" s="94"/>
      <c r="D329" s="94"/>
      <c r="H329" s="94"/>
    </row>
    <row r="330" spans="1:8" x14ac:dyDescent="0.3">
      <c r="A330" s="3" t="s">
        <v>701</v>
      </c>
      <c r="C330" s="94"/>
      <c r="D330" s="94"/>
      <c r="H330" s="94"/>
    </row>
    <row r="331" spans="1:8" x14ac:dyDescent="0.3">
      <c r="A331" s="3" t="s">
        <v>702</v>
      </c>
      <c r="C331" s="94"/>
      <c r="D331" s="94"/>
      <c r="H331" s="94"/>
    </row>
    <row r="332" spans="1:8" x14ac:dyDescent="0.3">
      <c r="A332" s="3" t="s">
        <v>703</v>
      </c>
      <c r="C332" s="94"/>
      <c r="D332" s="94"/>
      <c r="H332" s="94"/>
    </row>
    <row r="333" spans="1:8" x14ac:dyDescent="0.3">
      <c r="A333" s="3" t="s">
        <v>704</v>
      </c>
      <c r="C333" s="94"/>
      <c r="D333" s="94"/>
      <c r="H333" s="94"/>
    </row>
    <row r="334" spans="1:8" x14ac:dyDescent="0.3">
      <c r="A334" s="3" t="s">
        <v>705</v>
      </c>
      <c r="C334" s="94"/>
      <c r="D334" s="94"/>
      <c r="H334" s="94"/>
    </row>
    <row r="335" spans="1:8" x14ac:dyDescent="0.3">
      <c r="A335" s="3" t="s">
        <v>706</v>
      </c>
      <c r="C335" s="94"/>
      <c r="D335" s="94"/>
      <c r="H335" s="94"/>
    </row>
    <row r="336" spans="1:8" x14ac:dyDescent="0.3">
      <c r="A336" s="3" t="s">
        <v>707</v>
      </c>
      <c r="C336" s="94"/>
      <c r="D336" s="94"/>
      <c r="H336" s="94"/>
    </row>
    <row r="337" spans="1:8" x14ac:dyDescent="0.3">
      <c r="A337" s="3" t="s">
        <v>708</v>
      </c>
      <c r="C337" s="94"/>
      <c r="D337" s="94"/>
      <c r="H337" s="94"/>
    </row>
    <row r="338" spans="1:8" x14ac:dyDescent="0.3">
      <c r="A338" s="3" t="s">
        <v>709</v>
      </c>
      <c r="C338" s="94"/>
      <c r="D338" s="94"/>
      <c r="H338" s="94"/>
    </row>
    <row r="339" spans="1:8" x14ac:dyDescent="0.3">
      <c r="A339" s="3" t="s">
        <v>710</v>
      </c>
      <c r="C339" s="94"/>
      <c r="D339" s="94"/>
      <c r="H339" s="94"/>
    </row>
    <row r="340" spans="1:8" x14ac:dyDescent="0.3">
      <c r="A340" s="3" t="s">
        <v>711</v>
      </c>
      <c r="C340" s="94"/>
      <c r="D340" s="94"/>
      <c r="H340" s="94"/>
    </row>
    <row r="341" spans="1:8" x14ac:dyDescent="0.3">
      <c r="A341" s="3" t="s">
        <v>712</v>
      </c>
      <c r="C341" s="94"/>
      <c r="D341" s="94"/>
      <c r="H341" s="94"/>
    </row>
    <row r="342" spans="1:8" x14ac:dyDescent="0.3">
      <c r="A342" s="3" t="s">
        <v>713</v>
      </c>
      <c r="C342" s="94"/>
      <c r="D342" s="94"/>
      <c r="H342" s="94"/>
    </row>
    <row r="343" spans="1:8" x14ac:dyDescent="0.3">
      <c r="A343" s="3" t="s">
        <v>714</v>
      </c>
      <c r="C343" s="94"/>
      <c r="D343" s="94"/>
      <c r="H343" s="94"/>
    </row>
    <row r="344" spans="1:8" x14ac:dyDescent="0.3">
      <c r="A344" s="3" t="s">
        <v>715</v>
      </c>
      <c r="C344" s="94"/>
      <c r="D344" s="94"/>
      <c r="H344" s="94"/>
    </row>
    <row r="345" spans="1:8" x14ac:dyDescent="0.3">
      <c r="A345" s="3" t="s">
        <v>716</v>
      </c>
      <c r="C345" s="94"/>
      <c r="D345" s="94"/>
      <c r="H345" s="94"/>
    </row>
    <row r="346" spans="1:8" x14ac:dyDescent="0.3">
      <c r="A346" s="3" t="s">
        <v>717</v>
      </c>
      <c r="C346" s="94"/>
      <c r="D346" s="94"/>
      <c r="H346" s="94"/>
    </row>
    <row r="347" spans="1:8" x14ac:dyDescent="0.3">
      <c r="A347" s="3" t="s">
        <v>718</v>
      </c>
      <c r="C347" s="94"/>
      <c r="D347" s="94"/>
      <c r="H347" s="94"/>
    </row>
    <row r="348" spans="1:8" x14ac:dyDescent="0.3">
      <c r="A348" s="3" t="s">
        <v>719</v>
      </c>
      <c r="C348" s="94"/>
      <c r="D348" s="94"/>
      <c r="H348" s="94"/>
    </row>
    <row r="349" spans="1:8" x14ac:dyDescent="0.3">
      <c r="A349" s="3" t="s">
        <v>720</v>
      </c>
      <c r="C349" s="94"/>
      <c r="D349" s="94"/>
      <c r="H349" s="94"/>
    </row>
    <row r="350" spans="1:8" x14ac:dyDescent="0.3">
      <c r="A350" s="3" t="s">
        <v>721</v>
      </c>
      <c r="C350" s="94"/>
      <c r="D350" s="94"/>
      <c r="H350" s="94"/>
    </row>
    <row r="351" spans="1:8" x14ac:dyDescent="0.3">
      <c r="A351" s="3" t="s">
        <v>722</v>
      </c>
      <c r="C351" s="94"/>
      <c r="D351" s="94"/>
      <c r="H351" s="94"/>
    </row>
    <row r="352" spans="1:8" x14ac:dyDescent="0.3">
      <c r="A352" s="3" t="s">
        <v>723</v>
      </c>
      <c r="C352" s="94"/>
      <c r="D352" s="94"/>
      <c r="H352" s="94"/>
    </row>
    <row r="353" spans="3:8" x14ac:dyDescent="0.3">
      <c r="C353" s="94"/>
      <c r="D353" s="94"/>
      <c r="H353" s="94"/>
    </row>
    <row r="354" spans="3:8" x14ac:dyDescent="0.3">
      <c r="C354" s="94"/>
      <c r="D354" s="94"/>
      <c r="H354" s="94"/>
    </row>
    <row r="355" spans="3:8" x14ac:dyDescent="0.3">
      <c r="C355" s="94"/>
      <c r="D355" s="94"/>
      <c r="H355" s="94"/>
    </row>
    <row r="356" spans="3:8" x14ac:dyDescent="0.3">
      <c r="C356" s="94"/>
      <c r="D356" s="94"/>
      <c r="H356" s="94"/>
    </row>
    <row r="357" spans="3:8" x14ac:dyDescent="0.3">
      <c r="C357" s="94"/>
      <c r="D357" s="94"/>
      <c r="H357" s="94"/>
    </row>
    <row r="358" spans="3:8" x14ac:dyDescent="0.3">
      <c r="C358" s="94"/>
      <c r="D358" s="94"/>
      <c r="H358" s="94"/>
    </row>
    <row r="359" spans="3:8" x14ac:dyDescent="0.3">
      <c r="C359" s="94"/>
      <c r="D359" s="94"/>
      <c r="H359" s="94"/>
    </row>
    <row r="360" spans="3:8" x14ac:dyDescent="0.3">
      <c r="C360" s="94"/>
      <c r="D360" s="94"/>
      <c r="H360" s="94"/>
    </row>
    <row r="361" spans="3:8" x14ac:dyDescent="0.3">
      <c r="C361" s="94"/>
      <c r="D361" s="94"/>
      <c r="H361" s="94"/>
    </row>
    <row r="362" spans="3:8" x14ac:dyDescent="0.3">
      <c r="C362" s="94"/>
      <c r="D362" s="94"/>
      <c r="H362" s="94"/>
    </row>
    <row r="363" spans="3:8" x14ac:dyDescent="0.3">
      <c r="C363" s="94"/>
      <c r="D363" s="94"/>
      <c r="H363" s="94"/>
    </row>
    <row r="364" spans="3:8" x14ac:dyDescent="0.3">
      <c r="C364" s="94"/>
      <c r="D364" s="94"/>
      <c r="H364" s="94"/>
    </row>
    <row r="365" spans="3:8" x14ac:dyDescent="0.3">
      <c r="C365" s="94"/>
      <c r="D365" s="94"/>
      <c r="H365" s="94"/>
    </row>
    <row r="366" spans="3:8" x14ac:dyDescent="0.3">
      <c r="C366" s="94"/>
      <c r="D366" s="94"/>
      <c r="H366" s="94"/>
    </row>
    <row r="367" spans="3:8" x14ac:dyDescent="0.3">
      <c r="C367" s="94"/>
      <c r="D367" s="94"/>
      <c r="H367" s="94"/>
    </row>
    <row r="368" spans="3:8" x14ac:dyDescent="0.3">
      <c r="C368" s="94"/>
      <c r="D368" s="94"/>
      <c r="H368" s="94"/>
    </row>
    <row r="369" spans="3:8" x14ac:dyDescent="0.3">
      <c r="C369" s="94"/>
      <c r="D369" s="94"/>
      <c r="H369" s="94"/>
    </row>
    <row r="370" spans="3:8" x14ac:dyDescent="0.3">
      <c r="C370" s="94"/>
      <c r="D370" s="94"/>
      <c r="H370" s="94"/>
    </row>
    <row r="371" spans="3:8" x14ac:dyDescent="0.3">
      <c r="C371" s="94"/>
      <c r="D371" s="94"/>
      <c r="H371" s="94"/>
    </row>
    <row r="372" spans="3:8" x14ac:dyDescent="0.3">
      <c r="C372" s="94"/>
      <c r="D372" s="94"/>
      <c r="H372" s="94"/>
    </row>
    <row r="373" spans="3:8" x14ac:dyDescent="0.3">
      <c r="C373" s="94"/>
      <c r="D373" s="94"/>
      <c r="H373" s="94"/>
    </row>
    <row r="374" spans="3:8" x14ac:dyDescent="0.3">
      <c r="C374" s="94"/>
      <c r="D374" s="94"/>
      <c r="H374" s="94"/>
    </row>
    <row r="375" spans="3:8" x14ac:dyDescent="0.3">
      <c r="C375" s="94"/>
      <c r="D375" s="94"/>
      <c r="H375" s="94"/>
    </row>
    <row r="376" spans="3:8" x14ac:dyDescent="0.3">
      <c r="C376" s="94"/>
      <c r="D376" s="94"/>
      <c r="H376" s="94"/>
    </row>
    <row r="377" spans="3:8" x14ac:dyDescent="0.3">
      <c r="C377" s="94"/>
      <c r="D377" s="94"/>
      <c r="H377" s="94"/>
    </row>
    <row r="378" spans="3:8" x14ac:dyDescent="0.3">
      <c r="C378" s="94"/>
      <c r="D378" s="94"/>
      <c r="H378" s="94"/>
    </row>
    <row r="379" spans="3:8" x14ac:dyDescent="0.3">
      <c r="C379" s="94"/>
      <c r="D379" s="94"/>
      <c r="H379" s="94"/>
    </row>
    <row r="380" spans="3:8" x14ac:dyDescent="0.3">
      <c r="C380" s="94"/>
      <c r="D380" s="94"/>
      <c r="H380" s="94"/>
    </row>
    <row r="381" spans="3:8" x14ac:dyDescent="0.3">
      <c r="C381" s="94"/>
      <c r="D381" s="94"/>
      <c r="H381" s="94"/>
    </row>
    <row r="382" spans="3:8" x14ac:dyDescent="0.3">
      <c r="C382" s="94"/>
      <c r="D382" s="94"/>
      <c r="H382" s="94"/>
    </row>
    <row r="383" spans="3:8" x14ac:dyDescent="0.3">
      <c r="C383" s="94"/>
      <c r="D383" s="94"/>
      <c r="H383" s="94"/>
    </row>
    <row r="384" spans="3:8" x14ac:dyDescent="0.3">
      <c r="C384" s="94"/>
      <c r="D384" s="94"/>
      <c r="H384" s="94"/>
    </row>
    <row r="385" spans="3:8" x14ac:dyDescent="0.3">
      <c r="C385" s="94"/>
      <c r="D385" s="94"/>
      <c r="H385" s="94"/>
    </row>
    <row r="386" spans="3:8" x14ac:dyDescent="0.3">
      <c r="C386" s="94"/>
      <c r="D386" s="94"/>
      <c r="H386" s="94"/>
    </row>
    <row r="387" spans="3:8" x14ac:dyDescent="0.3">
      <c r="C387" s="94"/>
      <c r="D387" s="94"/>
      <c r="H387" s="94"/>
    </row>
    <row r="388" spans="3:8" x14ac:dyDescent="0.3">
      <c r="C388" s="94"/>
      <c r="D388" s="94"/>
      <c r="H388" s="94"/>
    </row>
    <row r="389" spans="3:8" x14ac:dyDescent="0.3">
      <c r="C389" s="94"/>
      <c r="D389" s="94"/>
      <c r="H389" s="94"/>
    </row>
    <row r="390" spans="3:8" x14ac:dyDescent="0.3">
      <c r="C390" s="94"/>
      <c r="D390" s="94"/>
      <c r="H390" s="94"/>
    </row>
    <row r="391" spans="3:8" x14ac:dyDescent="0.3">
      <c r="C391" s="94"/>
      <c r="D391" s="94"/>
      <c r="H391" s="94"/>
    </row>
    <row r="392" spans="3:8" x14ac:dyDescent="0.3">
      <c r="C392" s="94"/>
      <c r="D392" s="94"/>
      <c r="H392" s="94"/>
    </row>
    <row r="393" spans="3:8" x14ac:dyDescent="0.3">
      <c r="C393" s="94"/>
      <c r="D393" s="94"/>
      <c r="H393" s="94"/>
    </row>
    <row r="394" spans="3:8" x14ac:dyDescent="0.3">
      <c r="C394" s="94"/>
      <c r="D394" s="94"/>
      <c r="H394" s="94"/>
    </row>
    <row r="395" spans="3:8" x14ac:dyDescent="0.3">
      <c r="C395" s="94"/>
      <c r="D395" s="94"/>
      <c r="H395" s="94"/>
    </row>
    <row r="396" spans="3:8" x14ac:dyDescent="0.3">
      <c r="C396" s="94"/>
      <c r="D396" s="94"/>
      <c r="H396" s="94"/>
    </row>
    <row r="397" spans="3:8" x14ac:dyDescent="0.3">
      <c r="C397" s="94"/>
      <c r="D397" s="94"/>
      <c r="H397" s="94"/>
    </row>
    <row r="398" spans="3:8" x14ac:dyDescent="0.3">
      <c r="C398" s="94"/>
      <c r="D398" s="94"/>
      <c r="H398" s="94"/>
    </row>
    <row r="399" spans="3:8" x14ac:dyDescent="0.3">
      <c r="C399" s="94"/>
      <c r="D399" s="94"/>
      <c r="H399" s="94"/>
    </row>
    <row r="400" spans="3:8" x14ac:dyDescent="0.3">
      <c r="C400" s="94"/>
      <c r="D400" s="94"/>
      <c r="H400" s="94"/>
    </row>
    <row r="401" spans="3:8" x14ac:dyDescent="0.3">
      <c r="C401" s="94"/>
      <c r="D401" s="94"/>
      <c r="H401" s="94"/>
    </row>
    <row r="402" spans="3:8" x14ac:dyDescent="0.3">
      <c r="C402" s="94"/>
      <c r="D402" s="94"/>
      <c r="H402" s="94"/>
    </row>
    <row r="403" spans="3:8" x14ac:dyDescent="0.3">
      <c r="C403" s="94"/>
      <c r="D403" s="94"/>
      <c r="H403" s="94"/>
    </row>
    <row r="404" spans="3:8" x14ac:dyDescent="0.3">
      <c r="C404" s="94"/>
      <c r="D404" s="94"/>
      <c r="H404" s="94"/>
    </row>
    <row r="405" spans="3:8" x14ac:dyDescent="0.3">
      <c r="C405" s="94"/>
      <c r="D405" s="94"/>
      <c r="H405" s="94"/>
    </row>
    <row r="406" spans="3:8" x14ac:dyDescent="0.3">
      <c r="C406" s="94"/>
      <c r="D406" s="94"/>
      <c r="H406" s="94"/>
    </row>
    <row r="407" spans="3:8" x14ac:dyDescent="0.3">
      <c r="C407" s="94"/>
      <c r="D407" s="94"/>
      <c r="H407" s="94"/>
    </row>
    <row r="408" spans="3:8" x14ac:dyDescent="0.3">
      <c r="C408" s="94"/>
      <c r="D408" s="94"/>
      <c r="H408" s="94"/>
    </row>
    <row r="409" spans="3:8" x14ac:dyDescent="0.3">
      <c r="C409" s="94"/>
      <c r="D409" s="94"/>
      <c r="H409" s="94"/>
    </row>
    <row r="410" spans="3:8" x14ac:dyDescent="0.3">
      <c r="C410" s="94"/>
      <c r="D410" s="94"/>
      <c r="H410" s="94"/>
    </row>
    <row r="411" spans="3:8" x14ac:dyDescent="0.3">
      <c r="C411" s="94"/>
      <c r="D411" s="94"/>
      <c r="H411" s="94"/>
    </row>
    <row r="412" spans="3:8" x14ac:dyDescent="0.3">
      <c r="C412" s="94"/>
      <c r="D412" s="94"/>
      <c r="H412" s="94"/>
    </row>
    <row r="413" spans="3:8" x14ac:dyDescent="0.3">
      <c r="C413" s="94"/>
      <c r="D413" s="94"/>
      <c r="H413" s="94"/>
    </row>
    <row r="414" spans="3:8" x14ac:dyDescent="0.3">
      <c r="C414" s="94"/>
      <c r="D414" s="94"/>
      <c r="H414" s="94"/>
    </row>
    <row r="415" spans="3:8" x14ac:dyDescent="0.3">
      <c r="C415" s="94"/>
      <c r="D415" s="94"/>
      <c r="H415" s="94"/>
    </row>
    <row r="416" spans="3:8" x14ac:dyDescent="0.3">
      <c r="C416" s="94"/>
      <c r="D416" s="94"/>
      <c r="H416" s="94"/>
    </row>
    <row r="417" spans="3:8" x14ac:dyDescent="0.3">
      <c r="C417" s="94"/>
      <c r="D417" s="94"/>
      <c r="H417" s="94"/>
    </row>
    <row r="418" spans="3:8" x14ac:dyDescent="0.3">
      <c r="C418" s="94"/>
      <c r="D418" s="94"/>
      <c r="H418" s="94"/>
    </row>
    <row r="419" spans="3:8" x14ac:dyDescent="0.3">
      <c r="C419" s="94"/>
      <c r="D419" s="94"/>
      <c r="H419" s="94"/>
    </row>
    <row r="420" spans="3:8" x14ac:dyDescent="0.3">
      <c r="C420" s="94"/>
      <c r="D420" s="94"/>
      <c r="H420" s="94"/>
    </row>
    <row r="421" spans="3:8" x14ac:dyDescent="0.3">
      <c r="C421" s="94"/>
      <c r="D421" s="94"/>
      <c r="H421" s="94"/>
    </row>
    <row r="422" spans="3:8" x14ac:dyDescent="0.3">
      <c r="C422" s="94"/>
      <c r="D422" s="94"/>
      <c r="H422" s="94"/>
    </row>
    <row r="423" spans="3:8" x14ac:dyDescent="0.3">
      <c r="C423" s="94"/>
      <c r="D423" s="94"/>
      <c r="H423" s="94"/>
    </row>
    <row r="424" spans="3:8" x14ac:dyDescent="0.3">
      <c r="C424" s="94"/>
      <c r="D424" s="94"/>
      <c r="H424" s="94"/>
    </row>
    <row r="425" spans="3:8" x14ac:dyDescent="0.3">
      <c r="C425" s="94"/>
      <c r="D425" s="94"/>
      <c r="H425" s="94"/>
    </row>
    <row r="426" spans="3:8" x14ac:dyDescent="0.3">
      <c r="C426" s="94"/>
      <c r="D426" s="94"/>
      <c r="H426" s="94"/>
    </row>
    <row r="427" spans="3:8" x14ac:dyDescent="0.3">
      <c r="C427" s="94"/>
      <c r="D427" s="94"/>
      <c r="H427" s="94"/>
    </row>
    <row r="428" spans="3:8" x14ac:dyDescent="0.3">
      <c r="C428" s="94"/>
      <c r="D428" s="94"/>
      <c r="H428" s="94"/>
    </row>
    <row r="429" spans="3:8" x14ac:dyDescent="0.3">
      <c r="C429" s="94"/>
      <c r="D429" s="94"/>
      <c r="H429" s="94"/>
    </row>
    <row r="430" spans="3:8" x14ac:dyDescent="0.3">
      <c r="C430" s="94"/>
      <c r="D430" s="94"/>
      <c r="H430" s="94"/>
    </row>
    <row r="431" spans="3:8" x14ac:dyDescent="0.3">
      <c r="C431" s="94"/>
      <c r="D431" s="94"/>
      <c r="H431" s="94"/>
    </row>
    <row r="432" spans="3:8" x14ac:dyDescent="0.3">
      <c r="C432" s="94"/>
      <c r="D432" s="94"/>
      <c r="H432" s="94"/>
    </row>
    <row r="433" spans="3:8" x14ac:dyDescent="0.3">
      <c r="C433" s="94"/>
      <c r="D433" s="94"/>
      <c r="H433" s="94"/>
    </row>
    <row r="434" spans="3:8" x14ac:dyDescent="0.3">
      <c r="C434" s="94"/>
      <c r="D434" s="94"/>
      <c r="H434" s="94"/>
    </row>
    <row r="435" spans="3:8" x14ac:dyDescent="0.3">
      <c r="C435" s="94"/>
      <c r="D435" s="94"/>
      <c r="H435" s="94"/>
    </row>
    <row r="436" spans="3:8" x14ac:dyDescent="0.3">
      <c r="C436" s="94"/>
      <c r="D436" s="94"/>
      <c r="H436" s="94"/>
    </row>
    <row r="437" spans="3:8" x14ac:dyDescent="0.3">
      <c r="C437" s="94"/>
      <c r="D437" s="94"/>
      <c r="H437" s="94"/>
    </row>
    <row r="438" spans="3:8" x14ac:dyDescent="0.3">
      <c r="C438" s="94"/>
      <c r="D438" s="94"/>
      <c r="H438" s="94"/>
    </row>
    <row r="439" spans="3:8" x14ac:dyDescent="0.3">
      <c r="C439" s="94"/>
      <c r="D439" s="94"/>
      <c r="H439" s="94"/>
    </row>
    <row r="440" spans="3:8" x14ac:dyDescent="0.3">
      <c r="C440" s="94"/>
      <c r="D440" s="94"/>
      <c r="H440" s="94"/>
    </row>
    <row r="441" spans="3:8" x14ac:dyDescent="0.3">
      <c r="C441" s="94"/>
      <c r="D441" s="94"/>
      <c r="H441" s="94"/>
    </row>
    <row r="442" spans="3:8" x14ac:dyDescent="0.3">
      <c r="C442" s="94"/>
      <c r="D442" s="94"/>
      <c r="H442" s="94"/>
    </row>
    <row r="443" spans="3:8" x14ac:dyDescent="0.3">
      <c r="C443" s="94"/>
      <c r="D443" s="94"/>
      <c r="H443" s="94"/>
    </row>
    <row r="444" spans="3:8" x14ac:dyDescent="0.3">
      <c r="C444" s="94"/>
      <c r="D444" s="94"/>
      <c r="H444" s="94"/>
    </row>
    <row r="445" spans="3:8" x14ac:dyDescent="0.3">
      <c r="C445" s="94"/>
      <c r="D445" s="94"/>
      <c r="H445" s="94"/>
    </row>
    <row r="446" spans="3:8" x14ac:dyDescent="0.3">
      <c r="C446" s="94"/>
      <c r="D446" s="94"/>
      <c r="H446" s="94"/>
    </row>
    <row r="447" spans="3:8" x14ac:dyDescent="0.3">
      <c r="C447" s="94"/>
      <c r="D447" s="94"/>
      <c r="H447" s="94"/>
    </row>
    <row r="448" spans="3:8" x14ac:dyDescent="0.3">
      <c r="C448" s="94"/>
      <c r="D448" s="94"/>
      <c r="H448" s="94"/>
    </row>
    <row r="449" spans="3:8" x14ac:dyDescent="0.3">
      <c r="C449" s="94"/>
      <c r="D449" s="94"/>
      <c r="H449" s="94"/>
    </row>
    <row r="450" spans="3:8" x14ac:dyDescent="0.3">
      <c r="C450" s="94"/>
      <c r="D450" s="94"/>
      <c r="H450" s="94"/>
    </row>
    <row r="451" spans="3:8" x14ac:dyDescent="0.3">
      <c r="C451" s="94"/>
      <c r="D451" s="94"/>
      <c r="H451" s="94"/>
    </row>
    <row r="452" spans="3:8" x14ac:dyDescent="0.3">
      <c r="C452" s="94"/>
      <c r="D452" s="94"/>
      <c r="H452" s="94"/>
    </row>
    <row r="453" spans="3:8" x14ac:dyDescent="0.3">
      <c r="C453" s="94"/>
      <c r="D453" s="94"/>
      <c r="H453" s="94"/>
    </row>
    <row r="454" spans="3:8" x14ac:dyDescent="0.3">
      <c r="C454" s="94"/>
      <c r="D454" s="94"/>
      <c r="H454" s="94"/>
    </row>
    <row r="455" spans="3:8" x14ac:dyDescent="0.3">
      <c r="C455" s="94"/>
      <c r="D455" s="94"/>
      <c r="H455" s="94"/>
    </row>
    <row r="456" spans="3:8" x14ac:dyDescent="0.3">
      <c r="C456" s="94"/>
      <c r="D456" s="94"/>
      <c r="H456" s="94"/>
    </row>
    <row r="457" spans="3:8" x14ac:dyDescent="0.3">
      <c r="C457" s="94"/>
      <c r="D457" s="94"/>
      <c r="H457" s="94"/>
    </row>
    <row r="458" spans="3:8" x14ac:dyDescent="0.3">
      <c r="C458" s="94"/>
      <c r="D458" s="94"/>
      <c r="H458" s="94"/>
    </row>
    <row r="459" spans="3:8" x14ac:dyDescent="0.3">
      <c r="C459" s="94"/>
      <c r="D459" s="94"/>
      <c r="H459" s="94"/>
    </row>
    <row r="460" spans="3:8" x14ac:dyDescent="0.3">
      <c r="C460" s="94"/>
      <c r="D460" s="94"/>
      <c r="H460" s="94"/>
    </row>
    <row r="461" spans="3:8" x14ac:dyDescent="0.3">
      <c r="C461" s="94"/>
      <c r="D461" s="94"/>
      <c r="H461" s="94"/>
    </row>
    <row r="462" spans="3:8" x14ac:dyDescent="0.3">
      <c r="C462" s="94"/>
      <c r="D462" s="94"/>
      <c r="H462" s="94"/>
    </row>
    <row r="463" spans="3:8" x14ac:dyDescent="0.3">
      <c r="C463" s="94"/>
      <c r="D463" s="94"/>
      <c r="H463" s="94"/>
    </row>
    <row r="464" spans="3:8" x14ac:dyDescent="0.3">
      <c r="C464" s="94"/>
      <c r="D464" s="94"/>
      <c r="H464" s="94"/>
    </row>
    <row r="465" spans="3:8" x14ac:dyDescent="0.3">
      <c r="C465" s="94"/>
      <c r="D465" s="94"/>
      <c r="H465" s="94"/>
    </row>
    <row r="466" spans="3:8" x14ac:dyDescent="0.3">
      <c r="C466" s="94"/>
      <c r="D466" s="94"/>
      <c r="H466" s="94"/>
    </row>
    <row r="467" spans="3:8" x14ac:dyDescent="0.3">
      <c r="C467" s="94"/>
      <c r="D467" s="94"/>
      <c r="H467" s="94"/>
    </row>
    <row r="468" spans="3:8" x14ac:dyDescent="0.3">
      <c r="C468" s="94"/>
      <c r="D468" s="94"/>
      <c r="H468" s="94"/>
    </row>
    <row r="469" spans="3:8" x14ac:dyDescent="0.3">
      <c r="C469" s="94"/>
      <c r="D469" s="94"/>
      <c r="H469" s="94"/>
    </row>
    <row r="470" spans="3:8" x14ac:dyDescent="0.3">
      <c r="C470" s="94"/>
      <c r="D470" s="94"/>
      <c r="H470" s="94"/>
    </row>
    <row r="471" spans="3:8" x14ac:dyDescent="0.3">
      <c r="C471" s="94"/>
      <c r="D471" s="94"/>
      <c r="H471" s="94"/>
    </row>
    <row r="472" spans="3:8" x14ac:dyDescent="0.3">
      <c r="C472" s="94"/>
      <c r="D472" s="94"/>
      <c r="H472" s="94"/>
    </row>
    <row r="473" spans="3:8" x14ac:dyDescent="0.3">
      <c r="C473" s="94"/>
      <c r="D473" s="94"/>
      <c r="H473" s="94"/>
    </row>
    <row r="474" spans="3:8" x14ac:dyDescent="0.3">
      <c r="C474" s="94"/>
      <c r="D474" s="94"/>
      <c r="H474" s="94"/>
    </row>
    <row r="475" spans="3:8" x14ac:dyDescent="0.3">
      <c r="C475" s="94"/>
      <c r="D475" s="94"/>
      <c r="H475" s="94"/>
    </row>
    <row r="476" spans="3:8" x14ac:dyDescent="0.3">
      <c r="C476" s="94"/>
      <c r="D476" s="94"/>
      <c r="H476" s="94"/>
    </row>
    <row r="477" spans="3:8" x14ac:dyDescent="0.3">
      <c r="C477" s="94"/>
      <c r="D477" s="94"/>
      <c r="H477" s="94"/>
    </row>
    <row r="478" spans="3:8" x14ac:dyDescent="0.3">
      <c r="C478" s="94"/>
      <c r="D478" s="94"/>
      <c r="H478" s="94"/>
    </row>
    <row r="479" spans="3:8" x14ac:dyDescent="0.3">
      <c r="C479" s="94"/>
      <c r="D479" s="94"/>
      <c r="H479" s="94"/>
    </row>
    <row r="480" spans="3:8" x14ac:dyDescent="0.3">
      <c r="C480" s="94"/>
      <c r="D480" s="94"/>
      <c r="H480" s="94"/>
    </row>
    <row r="481" spans="3:8" x14ac:dyDescent="0.3">
      <c r="C481" s="94"/>
      <c r="D481" s="94"/>
      <c r="H481" s="94"/>
    </row>
    <row r="482" spans="3:8" x14ac:dyDescent="0.3">
      <c r="C482" s="94"/>
      <c r="D482" s="94"/>
      <c r="H482" s="94"/>
    </row>
    <row r="483" spans="3:8" x14ac:dyDescent="0.3">
      <c r="C483" s="94"/>
      <c r="D483" s="94"/>
      <c r="H483" s="94"/>
    </row>
    <row r="484" spans="3:8" x14ac:dyDescent="0.3">
      <c r="C484" s="94"/>
      <c r="D484" s="94"/>
      <c r="H484" s="94"/>
    </row>
    <row r="485" spans="3:8" x14ac:dyDescent="0.3">
      <c r="C485" s="94"/>
      <c r="D485" s="94"/>
      <c r="H485" s="94"/>
    </row>
    <row r="486" spans="3:8" x14ac:dyDescent="0.3">
      <c r="C486" s="94"/>
      <c r="D486" s="94"/>
      <c r="H486" s="94"/>
    </row>
    <row r="487" spans="3:8" x14ac:dyDescent="0.3">
      <c r="C487" s="94"/>
      <c r="D487" s="94"/>
      <c r="H487" s="94"/>
    </row>
    <row r="488" spans="3:8" x14ac:dyDescent="0.3">
      <c r="C488" s="94"/>
      <c r="D488" s="94"/>
      <c r="H488" s="94"/>
    </row>
    <row r="489" spans="3:8" x14ac:dyDescent="0.3">
      <c r="C489" s="94"/>
      <c r="D489" s="94"/>
      <c r="H489" s="94"/>
    </row>
    <row r="490" spans="3:8" x14ac:dyDescent="0.3">
      <c r="C490" s="94"/>
      <c r="D490" s="94"/>
      <c r="H490" s="94"/>
    </row>
    <row r="491" spans="3:8" x14ac:dyDescent="0.3">
      <c r="C491" s="94"/>
      <c r="D491" s="94"/>
      <c r="H491" s="94"/>
    </row>
    <row r="492" spans="3:8" x14ac:dyDescent="0.3">
      <c r="C492" s="94"/>
      <c r="D492" s="94"/>
      <c r="H492" s="94"/>
    </row>
    <row r="493" spans="3:8" x14ac:dyDescent="0.3">
      <c r="C493" s="94"/>
      <c r="D493" s="94"/>
      <c r="H493" s="94"/>
    </row>
    <row r="494" spans="3:8" x14ac:dyDescent="0.3">
      <c r="C494" s="94"/>
      <c r="D494" s="94"/>
      <c r="H494" s="94"/>
    </row>
    <row r="495" spans="3:8" x14ac:dyDescent="0.3">
      <c r="C495" s="94"/>
      <c r="D495" s="94"/>
      <c r="H495" s="94"/>
    </row>
    <row r="496" spans="3:8" x14ac:dyDescent="0.3">
      <c r="C496" s="94"/>
      <c r="D496" s="94"/>
      <c r="H496" s="94"/>
    </row>
    <row r="497" spans="3:8" x14ac:dyDescent="0.3">
      <c r="C497" s="94"/>
      <c r="D497" s="94"/>
      <c r="H497" s="94"/>
    </row>
    <row r="498" spans="3:8" x14ac:dyDescent="0.3">
      <c r="C498" s="94"/>
      <c r="D498" s="94"/>
      <c r="H498" s="94"/>
    </row>
    <row r="499" spans="3:8" x14ac:dyDescent="0.3">
      <c r="C499" s="94"/>
      <c r="D499" s="94"/>
      <c r="H499" s="94"/>
    </row>
    <row r="500" spans="3:8" x14ac:dyDescent="0.3">
      <c r="C500" s="94"/>
      <c r="D500" s="94"/>
      <c r="H500" s="94"/>
    </row>
    <row r="501" spans="3:8" x14ac:dyDescent="0.3">
      <c r="C501" s="94"/>
      <c r="D501" s="94"/>
      <c r="H501" s="94"/>
    </row>
    <row r="502" spans="3:8" x14ac:dyDescent="0.3">
      <c r="C502" s="94"/>
      <c r="D502" s="94"/>
      <c r="H502" s="94"/>
    </row>
  </sheetData>
  <phoneticPr fontId="5" type="noConversion"/>
  <dataValidations count="2">
    <dataValidation type="list" allowBlank="1" showInputMessage="1" showErrorMessage="1" sqref="F3:F653" xr:uid="{392E4AE6-7482-4BD8-8073-2ED07F95637A}">
      <formula1>"ancien,nouveau"</formula1>
    </dataValidation>
    <dataValidation type="list" allowBlank="1" showInputMessage="1" showErrorMessage="1" sqref="G3:G353" xr:uid="{3D79B396-8AB0-4C3A-95B8-086E30AD0A6C}">
      <formula1>"OUI,NON,déjà raccordé"</formula1>
    </dataValidation>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5411343C-81F9-4A9D-84BB-01DDE8C29BA7}">
          <x14:formula1>
            <xm:f>'Menu - ne pas modifier'!$B$8:$B$12</xm:f>
          </x14:formula1>
          <xm:sqref>B3:B349</xm:sqref>
        </x14:dataValidation>
        <x14:dataValidation type="list" allowBlank="1" showInputMessage="1" showErrorMessage="1" xr:uid="{7B010558-4CF9-4A18-9F40-78376CAF2FBF}">
          <x14:formula1>
            <xm:f>'Menu - ne pas modifier'!$B$25:$B$39</xm:f>
          </x14:formula1>
          <xm:sqref>E9:E299</xm:sqref>
        </x14:dataValidation>
        <x14:dataValidation type="list" allowBlank="1" showInputMessage="1" showErrorMessage="1" xr:uid="{6543FBFD-8BAD-4050-A3A3-61D1F00788A9}">
          <x14:formula1>
            <xm:f>'Menu - ne pas modifier'!$D$25:$D$38</xm:f>
          </x14:formula1>
          <xm:sqref>E3:E8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B008-CA93-4796-B3AA-720A5C34A05A}">
  <dimension ref="A1:J502"/>
  <sheetViews>
    <sheetView workbookViewId="0">
      <pane xSplit="1" ySplit="2" topLeftCell="B3" activePane="bottomRight" state="frozen"/>
      <selection pane="topRight" activeCell="B1" sqref="B1"/>
      <selection pane="bottomLeft" activeCell="A3" sqref="A3"/>
      <selection pane="bottomRight" activeCell="D22" sqref="D22"/>
    </sheetView>
  </sheetViews>
  <sheetFormatPr baseColWidth="10" defaultColWidth="11" defaultRowHeight="14.4" x14ac:dyDescent="0.3"/>
  <cols>
    <col min="1" max="1" width="4.5" style="3" customWidth="1"/>
    <col min="2" max="2" width="15.296875" style="4" customWidth="1"/>
    <col min="3" max="3" width="16.296875" style="4" customWidth="1"/>
    <col min="4" max="4" width="14.19921875" style="5" customWidth="1"/>
    <col min="5" max="5" width="22.09765625" style="5" customWidth="1"/>
    <col min="6" max="16384" width="11" style="1"/>
  </cols>
  <sheetData>
    <row r="1" spans="1:10" s="81" customFormat="1" ht="21.6" customHeight="1" x14ac:dyDescent="0.25">
      <c r="A1" s="76"/>
      <c r="B1" s="77"/>
      <c r="C1" s="77">
        <f>SUM(C3:C500)</f>
        <v>0</v>
      </c>
      <c r="D1" s="77"/>
      <c r="E1" s="77"/>
      <c r="F1" s="79"/>
      <c r="G1" s="80"/>
      <c r="H1" s="80"/>
      <c r="I1" s="80"/>
      <c r="J1" s="80"/>
    </row>
    <row r="2" spans="1:10" s="8" customFormat="1" ht="46.8" customHeight="1" x14ac:dyDescent="0.25">
      <c r="A2" s="6" t="s">
        <v>2</v>
      </c>
      <c r="B2" s="7" t="s">
        <v>1464</v>
      </c>
      <c r="C2" s="7" t="s">
        <v>1472</v>
      </c>
      <c r="D2" s="2" t="s">
        <v>878</v>
      </c>
      <c r="E2" s="2" t="s">
        <v>1462</v>
      </c>
    </row>
    <row r="3" spans="1:10" x14ac:dyDescent="0.3">
      <c r="A3" s="3" t="s">
        <v>874</v>
      </c>
      <c r="B3" s="95"/>
      <c r="C3" s="94"/>
    </row>
    <row r="4" spans="1:10" x14ac:dyDescent="0.3">
      <c r="A4" s="3" t="s">
        <v>875</v>
      </c>
      <c r="B4" s="96"/>
      <c r="C4" s="94"/>
    </row>
    <row r="5" spans="1:10" x14ac:dyDescent="0.3">
      <c r="A5" s="3" t="s">
        <v>876</v>
      </c>
      <c r="B5" s="96"/>
      <c r="C5" s="94"/>
    </row>
    <row r="6" spans="1:10" x14ac:dyDescent="0.3">
      <c r="A6" s="3" t="s">
        <v>877</v>
      </c>
      <c r="B6" s="96"/>
      <c r="C6" s="94"/>
    </row>
    <row r="7" spans="1:10" x14ac:dyDescent="0.3">
      <c r="A7" s="3" t="s">
        <v>879</v>
      </c>
      <c r="B7" s="96"/>
      <c r="C7" s="94"/>
    </row>
    <row r="8" spans="1:10" x14ac:dyDescent="0.3">
      <c r="A8" s="3" t="s">
        <v>880</v>
      </c>
      <c r="B8" s="96"/>
      <c r="C8" s="94"/>
    </row>
    <row r="9" spans="1:10" x14ac:dyDescent="0.3">
      <c r="A9" s="3" t="s">
        <v>881</v>
      </c>
      <c r="B9" s="96"/>
      <c r="C9" s="94"/>
    </row>
    <row r="10" spans="1:10" x14ac:dyDescent="0.3">
      <c r="A10" s="3" t="s">
        <v>882</v>
      </c>
      <c r="B10" s="96"/>
      <c r="C10" s="94"/>
    </row>
    <row r="11" spans="1:10" x14ac:dyDescent="0.3">
      <c r="A11" s="3" t="s">
        <v>883</v>
      </c>
      <c r="B11" s="96"/>
      <c r="C11" s="94"/>
    </row>
    <row r="12" spans="1:10" x14ac:dyDescent="0.3">
      <c r="A12" s="3" t="s">
        <v>884</v>
      </c>
      <c r="B12" s="96"/>
      <c r="C12" s="94"/>
    </row>
    <row r="13" spans="1:10" x14ac:dyDescent="0.3">
      <c r="A13" s="3" t="s">
        <v>885</v>
      </c>
      <c r="B13" s="96"/>
      <c r="C13" s="94"/>
    </row>
    <row r="14" spans="1:10" x14ac:dyDescent="0.3">
      <c r="A14" s="3" t="s">
        <v>886</v>
      </c>
      <c r="B14" s="96"/>
      <c r="C14" s="94"/>
    </row>
    <row r="15" spans="1:10" x14ac:dyDescent="0.3">
      <c r="A15" s="3" t="s">
        <v>887</v>
      </c>
      <c r="B15" s="96"/>
      <c r="C15" s="94"/>
    </row>
    <row r="16" spans="1:10" x14ac:dyDescent="0.3">
      <c r="A16" s="3" t="s">
        <v>888</v>
      </c>
      <c r="B16" s="96"/>
      <c r="C16" s="94"/>
    </row>
    <row r="17" spans="1:3" x14ac:dyDescent="0.3">
      <c r="A17" s="3" t="s">
        <v>889</v>
      </c>
      <c r="B17" s="96"/>
      <c r="C17" s="94"/>
    </row>
    <row r="18" spans="1:3" x14ac:dyDescent="0.3">
      <c r="A18" s="3" t="s">
        <v>890</v>
      </c>
      <c r="B18" s="96"/>
      <c r="C18" s="94"/>
    </row>
    <row r="19" spans="1:3" x14ac:dyDescent="0.3">
      <c r="A19" s="3" t="s">
        <v>891</v>
      </c>
      <c r="B19" s="96"/>
      <c r="C19" s="94"/>
    </row>
    <row r="20" spans="1:3" x14ac:dyDescent="0.3">
      <c r="A20" s="3" t="s">
        <v>892</v>
      </c>
      <c r="B20" s="96"/>
      <c r="C20" s="94"/>
    </row>
    <row r="21" spans="1:3" x14ac:dyDescent="0.3">
      <c r="A21" s="3" t="s">
        <v>893</v>
      </c>
      <c r="B21" s="96"/>
      <c r="C21" s="94"/>
    </row>
    <row r="22" spans="1:3" x14ac:dyDescent="0.3">
      <c r="A22" s="3" t="s">
        <v>894</v>
      </c>
      <c r="B22" s="96"/>
      <c r="C22" s="94"/>
    </row>
    <row r="23" spans="1:3" x14ac:dyDescent="0.3">
      <c r="A23" s="3" t="s">
        <v>895</v>
      </c>
      <c r="B23" s="96"/>
      <c r="C23" s="94"/>
    </row>
    <row r="24" spans="1:3" x14ac:dyDescent="0.3">
      <c r="A24" s="3" t="s">
        <v>896</v>
      </c>
      <c r="B24" s="96"/>
      <c r="C24" s="94"/>
    </row>
    <row r="25" spans="1:3" x14ac:dyDescent="0.3">
      <c r="A25" s="3" t="s">
        <v>897</v>
      </c>
      <c r="B25" s="96"/>
      <c r="C25" s="94"/>
    </row>
    <row r="26" spans="1:3" x14ac:dyDescent="0.3">
      <c r="A26" s="3" t="s">
        <v>898</v>
      </c>
      <c r="B26" s="96"/>
      <c r="C26" s="94"/>
    </row>
    <row r="27" spans="1:3" x14ac:dyDescent="0.3">
      <c r="A27" s="3" t="s">
        <v>899</v>
      </c>
      <c r="B27" s="96"/>
      <c r="C27" s="94"/>
    </row>
    <row r="28" spans="1:3" x14ac:dyDescent="0.3">
      <c r="A28" s="3" t="s">
        <v>900</v>
      </c>
      <c r="B28" s="96"/>
      <c r="C28" s="94"/>
    </row>
    <row r="29" spans="1:3" x14ac:dyDescent="0.3">
      <c r="A29" s="3" t="s">
        <v>901</v>
      </c>
      <c r="B29" s="96"/>
      <c r="C29" s="94"/>
    </row>
    <row r="30" spans="1:3" x14ac:dyDescent="0.3">
      <c r="A30" s="3" t="s">
        <v>902</v>
      </c>
      <c r="B30" s="96"/>
      <c r="C30" s="94"/>
    </row>
    <row r="31" spans="1:3" x14ac:dyDescent="0.3">
      <c r="A31" s="3" t="s">
        <v>903</v>
      </c>
      <c r="B31" s="96"/>
      <c r="C31" s="94"/>
    </row>
    <row r="32" spans="1:3" x14ac:dyDescent="0.3">
      <c r="A32" s="3" t="s">
        <v>904</v>
      </c>
      <c r="B32" s="96"/>
      <c r="C32" s="94"/>
    </row>
    <row r="33" spans="1:3" x14ac:dyDescent="0.3">
      <c r="A33" s="3" t="s">
        <v>905</v>
      </c>
      <c r="B33" s="96"/>
      <c r="C33" s="94"/>
    </row>
    <row r="34" spans="1:3" x14ac:dyDescent="0.3">
      <c r="A34" s="3" t="s">
        <v>906</v>
      </c>
      <c r="B34" s="96"/>
      <c r="C34" s="94"/>
    </row>
    <row r="35" spans="1:3" x14ac:dyDescent="0.3">
      <c r="A35" s="3" t="s">
        <v>907</v>
      </c>
      <c r="B35" s="96"/>
      <c r="C35" s="94"/>
    </row>
    <row r="36" spans="1:3" x14ac:dyDescent="0.3">
      <c r="A36" s="3" t="s">
        <v>908</v>
      </c>
      <c r="B36" s="96"/>
      <c r="C36" s="94"/>
    </row>
    <row r="37" spans="1:3" x14ac:dyDescent="0.3">
      <c r="A37" s="3" t="s">
        <v>909</v>
      </c>
      <c r="B37" s="96"/>
      <c r="C37" s="94"/>
    </row>
    <row r="38" spans="1:3" x14ac:dyDescent="0.3">
      <c r="A38" s="3" t="s">
        <v>910</v>
      </c>
      <c r="B38" s="96"/>
      <c r="C38" s="94"/>
    </row>
    <row r="39" spans="1:3" x14ac:dyDescent="0.3">
      <c r="A39" s="3" t="s">
        <v>911</v>
      </c>
      <c r="B39" s="96"/>
      <c r="C39" s="94"/>
    </row>
    <row r="40" spans="1:3" x14ac:dyDescent="0.3">
      <c r="A40" s="3" t="s">
        <v>912</v>
      </c>
      <c r="B40" s="96"/>
      <c r="C40" s="94"/>
    </row>
    <row r="41" spans="1:3" x14ac:dyDescent="0.3">
      <c r="A41" s="3" t="s">
        <v>913</v>
      </c>
      <c r="B41" s="96"/>
      <c r="C41" s="94"/>
    </row>
    <row r="42" spans="1:3" x14ac:dyDescent="0.3">
      <c r="A42" s="3" t="s">
        <v>914</v>
      </c>
      <c r="B42" s="96"/>
      <c r="C42" s="94"/>
    </row>
    <row r="43" spans="1:3" x14ac:dyDescent="0.3">
      <c r="A43" s="3" t="s">
        <v>915</v>
      </c>
      <c r="B43" s="96"/>
      <c r="C43" s="94"/>
    </row>
    <row r="44" spans="1:3" x14ac:dyDescent="0.3">
      <c r="A44" s="3" t="s">
        <v>916</v>
      </c>
      <c r="B44" s="96"/>
      <c r="C44" s="94"/>
    </row>
    <row r="45" spans="1:3" x14ac:dyDescent="0.3">
      <c r="A45" s="3" t="s">
        <v>917</v>
      </c>
      <c r="B45" s="96"/>
      <c r="C45" s="94"/>
    </row>
    <row r="46" spans="1:3" x14ac:dyDescent="0.3">
      <c r="A46" s="3" t="s">
        <v>918</v>
      </c>
      <c r="B46" s="96"/>
      <c r="C46" s="94"/>
    </row>
    <row r="47" spans="1:3" x14ac:dyDescent="0.3">
      <c r="A47" s="3" t="s">
        <v>919</v>
      </c>
      <c r="B47" s="96"/>
      <c r="C47" s="94"/>
    </row>
    <row r="48" spans="1:3" x14ac:dyDescent="0.3">
      <c r="A48" s="3" t="s">
        <v>920</v>
      </c>
      <c r="B48" s="96"/>
      <c r="C48" s="94"/>
    </row>
    <row r="49" spans="1:3" x14ac:dyDescent="0.3">
      <c r="A49" s="3" t="s">
        <v>921</v>
      </c>
      <c r="B49" s="96"/>
      <c r="C49" s="94"/>
    </row>
    <row r="50" spans="1:3" x14ac:dyDescent="0.3">
      <c r="A50" s="3" t="s">
        <v>922</v>
      </c>
      <c r="B50" s="96"/>
      <c r="C50" s="94"/>
    </row>
    <row r="51" spans="1:3" x14ac:dyDescent="0.3">
      <c r="A51" s="3" t="s">
        <v>923</v>
      </c>
      <c r="B51" s="96"/>
      <c r="C51" s="94"/>
    </row>
    <row r="52" spans="1:3" x14ac:dyDescent="0.3">
      <c r="A52" s="3" t="s">
        <v>924</v>
      </c>
      <c r="B52" s="96"/>
      <c r="C52" s="94"/>
    </row>
    <row r="53" spans="1:3" x14ac:dyDescent="0.3">
      <c r="A53" s="3" t="s">
        <v>925</v>
      </c>
      <c r="B53" s="96"/>
      <c r="C53" s="94"/>
    </row>
    <row r="54" spans="1:3" x14ac:dyDescent="0.3">
      <c r="A54" s="3" t="s">
        <v>926</v>
      </c>
      <c r="B54" s="96"/>
      <c r="C54" s="94"/>
    </row>
    <row r="55" spans="1:3" x14ac:dyDescent="0.3">
      <c r="A55" s="3" t="s">
        <v>927</v>
      </c>
      <c r="B55" s="96"/>
      <c r="C55" s="94"/>
    </row>
    <row r="56" spans="1:3" x14ac:dyDescent="0.3">
      <c r="A56" s="3" t="s">
        <v>928</v>
      </c>
      <c r="B56" s="96"/>
      <c r="C56" s="94"/>
    </row>
    <row r="57" spans="1:3" x14ac:dyDescent="0.3">
      <c r="A57" s="3" t="s">
        <v>929</v>
      </c>
      <c r="B57" s="96"/>
      <c r="C57" s="94"/>
    </row>
    <row r="58" spans="1:3" x14ac:dyDescent="0.3">
      <c r="A58" s="3" t="s">
        <v>930</v>
      </c>
      <c r="B58" s="96"/>
      <c r="C58" s="94"/>
    </row>
    <row r="59" spans="1:3" x14ac:dyDescent="0.3">
      <c r="A59" s="3" t="s">
        <v>931</v>
      </c>
      <c r="B59" s="96"/>
      <c r="C59" s="94"/>
    </row>
    <row r="60" spans="1:3" x14ac:dyDescent="0.3">
      <c r="A60" s="3" t="s">
        <v>932</v>
      </c>
      <c r="B60" s="96"/>
      <c r="C60" s="94"/>
    </row>
    <row r="61" spans="1:3" x14ac:dyDescent="0.3">
      <c r="A61" s="3" t="s">
        <v>933</v>
      </c>
      <c r="B61" s="96"/>
      <c r="C61" s="94"/>
    </row>
    <row r="62" spans="1:3" x14ac:dyDescent="0.3">
      <c r="A62" s="3" t="s">
        <v>934</v>
      </c>
      <c r="B62" s="96"/>
      <c r="C62" s="94"/>
    </row>
    <row r="63" spans="1:3" x14ac:dyDescent="0.3">
      <c r="A63" s="3" t="s">
        <v>935</v>
      </c>
      <c r="B63" s="96"/>
      <c r="C63" s="94"/>
    </row>
    <row r="64" spans="1:3" x14ac:dyDescent="0.3">
      <c r="A64" s="3" t="s">
        <v>936</v>
      </c>
      <c r="B64" s="96"/>
      <c r="C64" s="94"/>
    </row>
    <row r="65" spans="1:3" x14ac:dyDescent="0.3">
      <c r="A65" s="3" t="s">
        <v>937</v>
      </c>
      <c r="B65" s="96"/>
      <c r="C65" s="94"/>
    </row>
    <row r="66" spans="1:3" x14ac:dyDescent="0.3">
      <c r="A66" s="3" t="s">
        <v>938</v>
      </c>
      <c r="B66" s="96"/>
      <c r="C66" s="94"/>
    </row>
    <row r="67" spans="1:3" x14ac:dyDescent="0.3">
      <c r="A67" s="3" t="s">
        <v>939</v>
      </c>
      <c r="B67" s="96"/>
      <c r="C67" s="94"/>
    </row>
    <row r="68" spans="1:3" x14ac:dyDescent="0.3">
      <c r="A68" s="3" t="s">
        <v>940</v>
      </c>
      <c r="B68" s="96"/>
      <c r="C68" s="94"/>
    </row>
    <row r="69" spans="1:3" x14ac:dyDescent="0.3">
      <c r="A69" s="3" t="s">
        <v>941</v>
      </c>
      <c r="B69" s="96"/>
      <c r="C69" s="94"/>
    </row>
    <row r="70" spans="1:3" x14ac:dyDescent="0.3">
      <c r="A70" s="3" t="s">
        <v>942</v>
      </c>
      <c r="B70" s="96"/>
      <c r="C70" s="94"/>
    </row>
    <row r="71" spans="1:3" x14ac:dyDescent="0.3">
      <c r="A71" s="3" t="s">
        <v>943</v>
      </c>
      <c r="B71" s="96"/>
      <c r="C71" s="94"/>
    </row>
    <row r="72" spans="1:3" x14ac:dyDescent="0.3">
      <c r="A72" s="3" t="s">
        <v>944</v>
      </c>
      <c r="B72" s="96"/>
      <c r="C72" s="94"/>
    </row>
    <row r="73" spans="1:3" x14ac:dyDescent="0.3">
      <c r="A73" s="3" t="s">
        <v>945</v>
      </c>
      <c r="B73" s="96"/>
      <c r="C73" s="94"/>
    </row>
    <row r="74" spans="1:3" x14ac:dyDescent="0.3">
      <c r="A74" s="3" t="s">
        <v>946</v>
      </c>
      <c r="B74" s="96"/>
      <c r="C74" s="94"/>
    </row>
    <row r="75" spans="1:3" x14ac:dyDescent="0.3">
      <c r="A75" s="3" t="s">
        <v>947</v>
      </c>
      <c r="B75" s="96"/>
      <c r="C75" s="94"/>
    </row>
    <row r="76" spans="1:3" x14ac:dyDescent="0.3">
      <c r="A76" s="3" t="s">
        <v>948</v>
      </c>
      <c r="B76" s="96"/>
      <c r="C76" s="94"/>
    </row>
    <row r="77" spans="1:3" x14ac:dyDescent="0.3">
      <c r="A77" s="3" t="s">
        <v>949</v>
      </c>
      <c r="B77" s="96"/>
      <c r="C77" s="94"/>
    </row>
    <row r="78" spans="1:3" x14ac:dyDescent="0.3">
      <c r="A78" s="3" t="s">
        <v>950</v>
      </c>
      <c r="B78" s="96"/>
      <c r="C78" s="94"/>
    </row>
    <row r="79" spans="1:3" x14ac:dyDescent="0.3">
      <c r="A79" s="3" t="s">
        <v>951</v>
      </c>
      <c r="B79" s="96"/>
      <c r="C79" s="94"/>
    </row>
    <row r="80" spans="1:3" x14ac:dyDescent="0.3">
      <c r="A80" s="3" t="s">
        <v>952</v>
      </c>
      <c r="B80" s="96"/>
      <c r="C80" s="94"/>
    </row>
    <row r="81" spans="1:3" x14ac:dyDescent="0.3">
      <c r="A81" s="3" t="s">
        <v>953</v>
      </c>
      <c r="B81" s="96"/>
      <c r="C81" s="94"/>
    </row>
    <row r="82" spans="1:3" x14ac:dyDescent="0.3">
      <c r="A82" s="3" t="s">
        <v>954</v>
      </c>
      <c r="B82" s="96"/>
      <c r="C82" s="94"/>
    </row>
    <row r="83" spans="1:3" x14ac:dyDescent="0.3">
      <c r="A83" s="3" t="s">
        <v>955</v>
      </c>
      <c r="B83" s="96"/>
      <c r="C83" s="94"/>
    </row>
    <row r="84" spans="1:3" x14ac:dyDescent="0.3">
      <c r="A84" s="3" t="s">
        <v>956</v>
      </c>
      <c r="B84" s="96"/>
      <c r="C84" s="94"/>
    </row>
    <row r="85" spans="1:3" x14ac:dyDescent="0.3">
      <c r="A85" s="3" t="s">
        <v>957</v>
      </c>
      <c r="B85" s="96"/>
      <c r="C85" s="94"/>
    </row>
    <row r="86" spans="1:3" x14ac:dyDescent="0.3">
      <c r="A86" s="3" t="s">
        <v>958</v>
      </c>
      <c r="B86" s="96"/>
      <c r="C86" s="94"/>
    </row>
    <row r="87" spans="1:3" x14ac:dyDescent="0.3">
      <c r="A87" s="3" t="s">
        <v>959</v>
      </c>
      <c r="B87" s="96"/>
      <c r="C87" s="94"/>
    </row>
    <row r="88" spans="1:3" x14ac:dyDescent="0.3">
      <c r="A88" s="3" t="s">
        <v>960</v>
      </c>
      <c r="B88" s="96"/>
      <c r="C88" s="94"/>
    </row>
    <row r="89" spans="1:3" x14ac:dyDescent="0.3">
      <c r="A89" s="3" t="s">
        <v>961</v>
      </c>
      <c r="B89" s="96"/>
      <c r="C89" s="94"/>
    </row>
    <row r="90" spans="1:3" x14ac:dyDescent="0.3">
      <c r="A90" s="3" t="s">
        <v>962</v>
      </c>
      <c r="B90" s="96"/>
      <c r="C90" s="94"/>
    </row>
    <row r="91" spans="1:3" x14ac:dyDescent="0.3">
      <c r="A91" s="3" t="s">
        <v>963</v>
      </c>
      <c r="B91" s="96"/>
      <c r="C91" s="94"/>
    </row>
    <row r="92" spans="1:3" x14ac:dyDescent="0.3">
      <c r="A92" s="3" t="s">
        <v>964</v>
      </c>
      <c r="B92" s="96"/>
      <c r="C92" s="94"/>
    </row>
    <row r="93" spans="1:3" x14ac:dyDescent="0.3">
      <c r="A93" s="3" t="s">
        <v>965</v>
      </c>
      <c r="B93" s="96"/>
      <c r="C93" s="94"/>
    </row>
    <row r="94" spans="1:3" x14ac:dyDescent="0.3">
      <c r="A94" s="3" t="s">
        <v>966</v>
      </c>
      <c r="B94" s="96"/>
      <c r="C94" s="94"/>
    </row>
    <row r="95" spans="1:3" x14ac:dyDescent="0.3">
      <c r="A95" s="3" t="s">
        <v>967</v>
      </c>
      <c r="B95" s="96"/>
      <c r="C95" s="94"/>
    </row>
    <row r="96" spans="1:3" x14ac:dyDescent="0.3">
      <c r="A96" s="3" t="s">
        <v>968</v>
      </c>
      <c r="B96" s="96"/>
      <c r="C96" s="94"/>
    </row>
    <row r="97" spans="1:3" x14ac:dyDescent="0.3">
      <c r="A97" s="3" t="s">
        <v>969</v>
      </c>
      <c r="B97" s="96"/>
      <c r="C97" s="94"/>
    </row>
    <row r="98" spans="1:3" x14ac:dyDescent="0.3">
      <c r="A98" s="3" t="s">
        <v>970</v>
      </c>
      <c r="B98" s="96"/>
      <c r="C98" s="94"/>
    </row>
    <row r="99" spans="1:3" x14ac:dyDescent="0.3">
      <c r="A99" s="3" t="s">
        <v>971</v>
      </c>
      <c r="B99" s="96"/>
      <c r="C99" s="94"/>
    </row>
    <row r="100" spans="1:3" x14ac:dyDescent="0.3">
      <c r="A100" s="3" t="s">
        <v>972</v>
      </c>
      <c r="B100" s="96"/>
      <c r="C100" s="94"/>
    </row>
    <row r="101" spans="1:3" x14ac:dyDescent="0.3">
      <c r="A101" s="3" t="s">
        <v>973</v>
      </c>
      <c r="B101" s="96"/>
      <c r="C101" s="94"/>
    </row>
    <row r="102" spans="1:3" x14ac:dyDescent="0.3">
      <c r="A102" s="3" t="s">
        <v>974</v>
      </c>
      <c r="B102" s="96"/>
      <c r="C102" s="94"/>
    </row>
    <row r="103" spans="1:3" x14ac:dyDescent="0.3">
      <c r="A103" s="3" t="s">
        <v>975</v>
      </c>
      <c r="B103" s="96"/>
      <c r="C103" s="94"/>
    </row>
    <row r="104" spans="1:3" x14ac:dyDescent="0.3">
      <c r="A104" s="3" t="s">
        <v>976</v>
      </c>
      <c r="B104" s="96"/>
      <c r="C104" s="94"/>
    </row>
    <row r="105" spans="1:3" x14ac:dyDescent="0.3">
      <c r="A105" s="3" t="s">
        <v>977</v>
      </c>
      <c r="B105" s="96"/>
      <c r="C105" s="94"/>
    </row>
    <row r="106" spans="1:3" x14ac:dyDescent="0.3">
      <c r="A106" s="3" t="s">
        <v>978</v>
      </c>
      <c r="B106" s="96"/>
      <c r="C106" s="94"/>
    </row>
    <row r="107" spans="1:3" x14ac:dyDescent="0.3">
      <c r="A107" s="3" t="s">
        <v>979</v>
      </c>
      <c r="B107" s="96"/>
      <c r="C107" s="94"/>
    </row>
    <row r="108" spans="1:3" x14ac:dyDescent="0.3">
      <c r="A108" s="3" t="s">
        <v>980</v>
      </c>
      <c r="B108" s="96"/>
      <c r="C108" s="94"/>
    </row>
    <row r="109" spans="1:3" x14ac:dyDescent="0.3">
      <c r="A109" s="3" t="s">
        <v>981</v>
      </c>
      <c r="B109" s="96"/>
      <c r="C109" s="94"/>
    </row>
    <row r="110" spans="1:3" x14ac:dyDescent="0.3">
      <c r="A110" s="3" t="s">
        <v>982</v>
      </c>
      <c r="B110" s="96"/>
      <c r="C110" s="94"/>
    </row>
    <row r="111" spans="1:3" x14ac:dyDescent="0.3">
      <c r="A111" s="3" t="s">
        <v>983</v>
      </c>
      <c r="B111" s="96"/>
      <c r="C111" s="94"/>
    </row>
    <row r="112" spans="1:3" x14ac:dyDescent="0.3">
      <c r="A112" s="3" t="s">
        <v>984</v>
      </c>
      <c r="B112" s="96"/>
      <c r="C112" s="94"/>
    </row>
    <row r="113" spans="1:3" x14ac:dyDescent="0.3">
      <c r="A113" s="3" t="s">
        <v>985</v>
      </c>
      <c r="B113" s="96"/>
      <c r="C113" s="94"/>
    </row>
    <row r="114" spans="1:3" x14ac:dyDescent="0.3">
      <c r="A114" s="3" t="s">
        <v>986</v>
      </c>
      <c r="B114" s="96"/>
      <c r="C114" s="94"/>
    </row>
    <row r="115" spans="1:3" x14ac:dyDescent="0.3">
      <c r="A115" s="3" t="s">
        <v>987</v>
      </c>
      <c r="B115" s="96"/>
      <c r="C115" s="94"/>
    </row>
    <row r="116" spans="1:3" x14ac:dyDescent="0.3">
      <c r="A116" s="3" t="s">
        <v>988</v>
      </c>
      <c r="B116" s="96"/>
      <c r="C116" s="94"/>
    </row>
    <row r="117" spans="1:3" x14ac:dyDescent="0.3">
      <c r="A117" s="3" t="s">
        <v>989</v>
      </c>
      <c r="B117" s="96"/>
      <c r="C117" s="94"/>
    </row>
    <row r="118" spans="1:3" x14ac:dyDescent="0.3">
      <c r="A118" s="3" t="s">
        <v>990</v>
      </c>
      <c r="B118" s="96"/>
      <c r="C118" s="94"/>
    </row>
    <row r="119" spans="1:3" x14ac:dyDescent="0.3">
      <c r="A119" s="3" t="s">
        <v>991</v>
      </c>
      <c r="B119" s="96"/>
      <c r="C119" s="94"/>
    </row>
    <row r="120" spans="1:3" x14ac:dyDescent="0.3">
      <c r="A120" s="3" t="s">
        <v>992</v>
      </c>
      <c r="B120" s="96"/>
      <c r="C120" s="94"/>
    </row>
    <row r="121" spans="1:3" x14ac:dyDescent="0.3">
      <c r="A121" s="3" t="s">
        <v>993</v>
      </c>
      <c r="B121" s="96"/>
      <c r="C121" s="94"/>
    </row>
    <row r="122" spans="1:3" x14ac:dyDescent="0.3">
      <c r="A122" s="3" t="s">
        <v>994</v>
      </c>
      <c r="B122" s="96"/>
      <c r="C122" s="94"/>
    </row>
    <row r="123" spans="1:3" x14ac:dyDescent="0.3">
      <c r="A123" s="3" t="s">
        <v>995</v>
      </c>
      <c r="B123" s="96"/>
      <c r="C123" s="94"/>
    </row>
    <row r="124" spans="1:3" x14ac:dyDescent="0.3">
      <c r="A124" s="3" t="s">
        <v>996</v>
      </c>
      <c r="B124" s="96"/>
      <c r="C124" s="94"/>
    </row>
    <row r="125" spans="1:3" x14ac:dyDescent="0.3">
      <c r="A125" s="3" t="s">
        <v>997</v>
      </c>
      <c r="B125" s="96"/>
      <c r="C125" s="94"/>
    </row>
    <row r="126" spans="1:3" x14ac:dyDescent="0.3">
      <c r="A126" s="3" t="s">
        <v>998</v>
      </c>
      <c r="B126" s="96"/>
      <c r="C126" s="94"/>
    </row>
    <row r="127" spans="1:3" x14ac:dyDescent="0.3">
      <c r="A127" s="3" t="s">
        <v>999</v>
      </c>
      <c r="B127" s="96"/>
      <c r="C127" s="94"/>
    </row>
    <row r="128" spans="1:3" x14ac:dyDescent="0.3">
      <c r="A128" s="3" t="s">
        <v>1000</v>
      </c>
      <c r="B128" s="96"/>
      <c r="C128" s="94"/>
    </row>
    <row r="129" spans="1:3" x14ac:dyDescent="0.3">
      <c r="A129" s="3" t="s">
        <v>1001</v>
      </c>
      <c r="B129" s="96"/>
      <c r="C129" s="94"/>
    </row>
    <row r="130" spans="1:3" x14ac:dyDescent="0.3">
      <c r="A130" s="3" t="s">
        <v>1002</v>
      </c>
      <c r="B130" s="96"/>
      <c r="C130" s="94"/>
    </row>
    <row r="131" spans="1:3" x14ac:dyDescent="0.3">
      <c r="A131" s="3" t="s">
        <v>1003</v>
      </c>
      <c r="B131" s="96"/>
      <c r="C131" s="94"/>
    </row>
    <row r="132" spans="1:3" x14ac:dyDescent="0.3">
      <c r="A132" s="3" t="s">
        <v>1004</v>
      </c>
      <c r="B132" s="96"/>
      <c r="C132" s="94"/>
    </row>
    <row r="133" spans="1:3" x14ac:dyDescent="0.3">
      <c r="A133" s="3" t="s">
        <v>1005</v>
      </c>
      <c r="B133" s="96"/>
      <c r="C133" s="94"/>
    </row>
    <row r="134" spans="1:3" x14ac:dyDescent="0.3">
      <c r="A134" s="3" t="s">
        <v>1006</v>
      </c>
      <c r="B134" s="96"/>
      <c r="C134" s="94"/>
    </row>
    <row r="135" spans="1:3" x14ac:dyDescent="0.3">
      <c r="A135" s="3" t="s">
        <v>1007</v>
      </c>
      <c r="B135" s="96"/>
      <c r="C135" s="94"/>
    </row>
    <row r="136" spans="1:3" x14ac:dyDescent="0.3">
      <c r="A136" s="3" t="s">
        <v>1008</v>
      </c>
      <c r="B136" s="96"/>
      <c r="C136" s="94"/>
    </row>
    <row r="137" spans="1:3" x14ac:dyDescent="0.3">
      <c r="A137" s="3" t="s">
        <v>1009</v>
      </c>
      <c r="B137" s="96"/>
      <c r="C137" s="94"/>
    </row>
    <row r="138" spans="1:3" x14ac:dyDescent="0.3">
      <c r="A138" s="3" t="s">
        <v>1010</v>
      </c>
      <c r="B138" s="96"/>
      <c r="C138" s="94"/>
    </row>
    <row r="139" spans="1:3" x14ac:dyDescent="0.3">
      <c r="A139" s="3" t="s">
        <v>1011</v>
      </c>
      <c r="B139" s="96"/>
      <c r="C139" s="94"/>
    </row>
    <row r="140" spans="1:3" x14ac:dyDescent="0.3">
      <c r="A140" s="3" t="s">
        <v>1012</v>
      </c>
      <c r="B140" s="96"/>
      <c r="C140" s="94"/>
    </row>
    <row r="141" spans="1:3" x14ac:dyDescent="0.3">
      <c r="A141" s="3" t="s">
        <v>1013</v>
      </c>
      <c r="B141" s="96"/>
      <c r="C141" s="94"/>
    </row>
    <row r="142" spans="1:3" x14ac:dyDescent="0.3">
      <c r="A142" s="3" t="s">
        <v>1014</v>
      </c>
      <c r="B142" s="96"/>
      <c r="C142" s="94"/>
    </row>
    <row r="143" spans="1:3" x14ac:dyDescent="0.3">
      <c r="A143" s="3" t="s">
        <v>1015</v>
      </c>
      <c r="B143" s="96"/>
      <c r="C143" s="94"/>
    </row>
    <row r="144" spans="1:3" x14ac:dyDescent="0.3">
      <c r="A144" s="3" t="s">
        <v>1016</v>
      </c>
      <c r="B144" s="96"/>
      <c r="C144" s="94"/>
    </row>
    <row r="145" spans="1:3" x14ac:dyDescent="0.3">
      <c r="A145" s="3" t="s">
        <v>1017</v>
      </c>
      <c r="B145" s="96"/>
      <c r="C145" s="94"/>
    </row>
    <row r="146" spans="1:3" x14ac:dyDescent="0.3">
      <c r="A146" s="3" t="s">
        <v>1018</v>
      </c>
      <c r="B146" s="96"/>
      <c r="C146" s="94"/>
    </row>
    <row r="147" spans="1:3" x14ac:dyDescent="0.3">
      <c r="A147" s="3" t="s">
        <v>1019</v>
      </c>
      <c r="B147" s="96"/>
      <c r="C147" s="94"/>
    </row>
    <row r="148" spans="1:3" x14ac:dyDescent="0.3">
      <c r="A148" s="3" t="s">
        <v>1020</v>
      </c>
      <c r="B148" s="96"/>
      <c r="C148" s="94"/>
    </row>
    <row r="149" spans="1:3" x14ac:dyDescent="0.3">
      <c r="A149" s="3" t="s">
        <v>1021</v>
      </c>
      <c r="B149" s="96"/>
      <c r="C149" s="94"/>
    </row>
    <row r="150" spans="1:3" x14ac:dyDescent="0.3">
      <c r="A150" s="3" t="s">
        <v>1022</v>
      </c>
      <c r="B150" s="96"/>
      <c r="C150" s="94"/>
    </row>
    <row r="151" spans="1:3" x14ac:dyDescent="0.3">
      <c r="A151" s="3" t="s">
        <v>1023</v>
      </c>
      <c r="B151" s="96"/>
      <c r="C151" s="94"/>
    </row>
    <row r="152" spans="1:3" x14ac:dyDescent="0.3">
      <c r="A152" s="3" t="s">
        <v>1024</v>
      </c>
      <c r="B152" s="96"/>
      <c r="C152" s="94"/>
    </row>
    <row r="153" spans="1:3" x14ac:dyDescent="0.3">
      <c r="A153" s="3" t="s">
        <v>1025</v>
      </c>
      <c r="B153" s="96"/>
      <c r="C153" s="94"/>
    </row>
    <row r="154" spans="1:3" x14ac:dyDescent="0.3">
      <c r="A154" s="3" t="s">
        <v>1026</v>
      </c>
      <c r="B154" s="96"/>
      <c r="C154" s="94"/>
    </row>
    <row r="155" spans="1:3" x14ac:dyDescent="0.3">
      <c r="A155" s="3" t="s">
        <v>1027</v>
      </c>
      <c r="B155" s="96"/>
      <c r="C155" s="94"/>
    </row>
    <row r="156" spans="1:3" x14ac:dyDescent="0.3">
      <c r="A156" s="3" t="s">
        <v>1028</v>
      </c>
      <c r="B156" s="96"/>
      <c r="C156" s="94"/>
    </row>
    <row r="157" spans="1:3" x14ac:dyDescent="0.3">
      <c r="A157" s="3" t="s">
        <v>1029</v>
      </c>
      <c r="B157" s="96"/>
      <c r="C157" s="94"/>
    </row>
    <row r="158" spans="1:3" x14ac:dyDescent="0.3">
      <c r="A158" s="3" t="s">
        <v>1030</v>
      </c>
      <c r="B158" s="96"/>
      <c r="C158" s="94"/>
    </row>
    <row r="159" spans="1:3" x14ac:dyDescent="0.3">
      <c r="A159" s="3" t="s">
        <v>1031</v>
      </c>
      <c r="B159" s="96"/>
      <c r="C159" s="94"/>
    </row>
    <row r="160" spans="1:3" x14ac:dyDescent="0.3">
      <c r="A160" s="3" t="s">
        <v>1032</v>
      </c>
      <c r="B160" s="96"/>
      <c r="C160" s="94"/>
    </row>
    <row r="161" spans="1:3" x14ac:dyDescent="0.3">
      <c r="A161" s="3" t="s">
        <v>1033</v>
      </c>
      <c r="B161" s="96"/>
      <c r="C161" s="94"/>
    </row>
    <row r="162" spans="1:3" x14ac:dyDescent="0.3">
      <c r="A162" s="3" t="s">
        <v>1034</v>
      </c>
      <c r="B162" s="96"/>
      <c r="C162" s="94"/>
    </row>
    <row r="163" spans="1:3" x14ac:dyDescent="0.3">
      <c r="A163" s="3" t="s">
        <v>1035</v>
      </c>
      <c r="B163" s="96"/>
      <c r="C163" s="94"/>
    </row>
    <row r="164" spans="1:3" x14ac:dyDescent="0.3">
      <c r="A164" s="3" t="s">
        <v>1036</v>
      </c>
      <c r="B164" s="96"/>
      <c r="C164" s="94"/>
    </row>
    <row r="165" spans="1:3" x14ac:dyDescent="0.3">
      <c r="A165" s="3" t="s">
        <v>1037</v>
      </c>
      <c r="B165" s="96"/>
      <c r="C165" s="94"/>
    </row>
    <row r="166" spans="1:3" x14ac:dyDescent="0.3">
      <c r="A166" s="3" t="s">
        <v>1038</v>
      </c>
      <c r="B166" s="96"/>
      <c r="C166" s="94"/>
    </row>
    <row r="167" spans="1:3" x14ac:dyDescent="0.3">
      <c r="A167" s="3" t="s">
        <v>1039</v>
      </c>
      <c r="B167" s="96"/>
      <c r="C167" s="94"/>
    </row>
    <row r="168" spans="1:3" x14ac:dyDescent="0.3">
      <c r="A168" s="3" t="s">
        <v>1040</v>
      </c>
      <c r="B168" s="96"/>
      <c r="C168" s="94"/>
    </row>
    <row r="169" spans="1:3" x14ac:dyDescent="0.3">
      <c r="A169" s="3" t="s">
        <v>1041</v>
      </c>
      <c r="B169" s="96"/>
      <c r="C169" s="94"/>
    </row>
    <row r="170" spans="1:3" x14ac:dyDescent="0.3">
      <c r="A170" s="3" t="s">
        <v>1042</v>
      </c>
      <c r="B170" s="96"/>
      <c r="C170" s="94"/>
    </row>
    <row r="171" spans="1:3" x14ac:dyDescent="0.3">
      <c r="A171" s="3" t="s">
        <v>1043</v>
      </c>
      <c r="B171" s="96"/>
      <c r="C171" s="94"/>
    </row>
    <row r="172" spans="1:3" x14ac:dyDescent="0.3">
      <c r="A172" s="3" t="s">
        <v>1044</v>
      </c>
      <c r="B172" s="96"/>
      <c r="C172" s="94"/>
    </row>
    <row r="173" spans="1:3" x14ac:dyDescent="0.3">
      <c r="A173" s="3" t="s">
        <v>1045</v>
      </c>
      <c r="B173" s="96"/>
      <c r="C173" s="94"/>
    </row>
    <row r="174" spans="1:3" x14ac:dyDescent="0.3">
      <c r="A174" s="3" t="s">
        <v>1046</v>
      </c>
      <c r="B174" s="96"/>
      <c r="C174" s="94"/>
    </row>
    <row r="175" spans="1:3" x14ac:dyDescent="0.3">
      <c r="A175" s="3" t="s">
        <v>1047</v>
      </c>
      <c r="B175" s="96"/>
      <c r="C175" s="94"/>
    </row>
    <row r="176" spans="1:3" x14ac:dyDescent="0.3">
      <c r="A176" s="3" t="s">
        <v>1048</v>
      </c>
      <c r="B176" s="96"/>
      <c r="C176" s="94"/>
    </row>
    <row r="177" spans="1:3" x14ac:dyDescent="0.3">
      <c r="A177" s="3" t="s">
        <v>1049</v>
      </c>
      <c r="B177" s="96"/>
      <c r="C177" s="94"/>
    </row>
    <row r="178" spans="1:3" x14ac:dyDescent="0.3">
      <c r="A178" s="3" t="s">
        <v>1050</v>
      </c>
      <c r="B178" s="96"/>
      <c r="C178" s="94"/>
    </row>
    <row r="179" spans="1:3" x14ac:dyDescent="0.3">
      <c r="A179" s="3" t="s">
        <v>1051</v>
      </c>
      <c r="B179" s="96"/>
      <c r="C179" s="94"/>
    </row>
    <row r="180" spans="1:3" x14ac:dyDescent="0.3">
      <c r="A180" s="3" t="s">
        <v>1052</v>
      </c>
      <c r="B180" s="96"/>
      <c r="C180" s="94"/>
    </row>
    <row r="181" spans="1:3" x14ac:dyDescent="0.3">
      <c r="A181" s="3" t="s">
        <v>1053</v>
      </c>
      <c r="B181" s="96"/>
      <c r="C181" s="94"/>
    </row>
    <row r="182" spans="1:3" x14ac:dyDescent="0.3">
      <c r="A182" s="3" t="s">
        <v>1054</v>
      </c>
      <c r="B182" s="96"/>
      <c r="C182" s="94"/>
    </row>
    <row r="183" spans="1:3" x14ac:dyDescent="0.3">
      <c r="A183" s="3" t="s">
        <v>1055</v>
      </c>
      <c r="B183" s="96"/>
      <c r="C183" s="94"/>
    </row>
    <row r="184" spans="1:3" x14ac:dyDescent="0.3">
      <c r="A184" s="3" t="s">
        <v>1056</v>
      </c>
      <c r="B184" s="96"/>
      <c r="C184" s="94"/>
    </row>
    <row r="185" spans="1:3" x14ac:dyDescent="0.3">
      <c r="A185" s="3" t="s">
        <v>1057</v>
      </c>
      <c r="B185" s="96"/>
      <c r="C185" s="94"/>
    </row>
    <row r="186" spans="1:3" x14ac:dyDescent="0.3">
      <c r="A186" s="3" t="s">
        <v>1058</v>
      </c>
      <c r="B186" s="96"/>
      <c r="C186" s="94"/>
    </row>
    <row r="187" spans="1:3" x14ac:dyDescent="0.3">
      <c r="A187" s="3" t="s">
        <v>1059</v>
      </c>
      <c r="B187" s="96"/>
      <c r="C187" s="94"/>
    </row>
    <row r="188" spans="1:3" x14ac:dyDescent="0.3">
      <c r="A188" s="3" t="s">
        <v>1060</v>
      </c>
      <c r="B188" s="96"/>
      <c r="C188" s="94"/>
    </row>
    <row r="189" spans="1:3" x14ac:dyDescent="0.3">
      <c r="A189" s="3" t="s">
        <v>1061</v>
      </c>
      <c r="B189" s="96"/>
      <c r="C189" s="94"/>
    </row>
    <row r="190" spans="1:3" x14ac:dyDescent="0.3">
      <c r="A190" s="3" t="s">
        <v>1062</v>
      </c>
      <c r="B190" s="96"/>
      <c r="C190" s="94"/>
    </row>
    <row r="191" spans="1:3" x14ac:dyDescent="0.3">
      <c r="A191" s="3" t="s">
        <v>1063</v>
      </c>
      <c r="B191" s="96"/>
      <c r="C191" s="94"/>
    </row>
    <row r="192" spans="1:3" x14ac:dyDescent="0.3">
      <c r="A192" s="3" t="s">
        <v>1064</v>
      </c>
      <c r="B192" s="96"/>
      <c r="C192" s="94"/>
    </row>
    <row r="193" spans="1:3" x14ac:dyDescent="0.3">
      <c r="A193" s="3" t="s">
        <v>1065</v>
      </c>
      <c r="B193" s="96"/>
      <c r="C193" s="94"/>
    </row>
    <row r="194" spans="1:3" x14ac:dyDescent="0.3">
      <c r="A194" s="3" t="s">
        <v>1066</v>
      </c>
      <c r="B194" s="96"/>
      <c r="C194" s="94"/>
    </row>
    <row r="195" spans="1:3" x14ac:dyDescent="0.3">
      <c r="A195" s="3" t="s">
        <v>1067</v>
      </c>
      <c r="B195" s="96"/>
      <c r="C195" s="94"/>
    </row>
    <row r="196" spans="1:3" x14ac:dyDescent="0.3">
      <c r="A196" s="3" t="s">
        <v>1068</v>
      </c>
      <c r="B196" s="96"/>
      <c r="C196" s="94"/>
    </row>
    <row r="197" spans="1:3" x14ac:dyDescent="0.3">
      <c r="A197" s="3" t="s">
        <v>1069</v>
      </c>
      <c r="B197" s="96"/>
      <c r="C197" s="94"/>
    </row>
    <row r="198" spans="1:3" x14ac:dyDescent="0.3">
      <c r="A198" s="3" t="s">
        <v>1070</v>
      </c>
      <c r="B198" s="96"/>
      <c r="C198" s="94"/>
    </row>
    <row r="199" spans="1:3" x14ac:dyDescent="0.3">
      <c r="A199" s="3" t="s">
        <v>1071</v>
      </c>
      <c r="B199" s="96"/>
      <c r="C199" s="94"/>
    </row>
    <row r="200" spans="1:3" x14ac:dyDescent="0.3">
      <c r="A200" s="3" t="s">
        <v>1072</v>
      </c>
      <c r="B200" s="96"/>
      <c r="C200" s="94"/>
    </row>
    <row r="201" spans="1:3" x14ac:dyDescent="0.3">
      <c r="A201" s="3" t="s">
        <v>1073</v>
      </c>
      <c r="B201" s="96"/>
      <c r="C201" s="94"/>
    </row>
    <row r="202" spans="1:3" x14ac:dyDescent="0.3">
      <c r="A202" s="3" t="s">
        <v>1074</v>
      </c>
      <c r="B202" s="96"/>
      <c r="C202" s="94"/>
    </row>
    <row r="203" spans="1:3" x14ac:dyDescent="0.3">
      <c r="A203" s="3" t="s">
        <v>1075</v>
      </c>
      <c r="B203" s="96"/>
      <c r="C203" s="94"/>
    </row>
    <row r="204" spans="1:3" x14ac:dyDescent="0.3">
      <c r="A204" s="3" t="s">
        <v>1076</v>
      </c>
      <c r="B204" s="96"/>
      <c r="C204" s="94"/>
    </row>
    <row r="205" spans="1:3" x14ac:dyDescent="0.3">
      <c r="A205" s="3" t="s">
        <v>1077</v>
      </c>
      <c r="B205" s="96"/>
      <c r="C205" s="94"/>
    </row>
    <row r="206" spans="1:3" x14ac:dyDescent="0.3">
      <c r="A206" s="3" t="s">
        <v>1078</v>
      </c>
      <c r="B206" s="96"/>
      <c r="C206" s="94"/>
    </row>
    <row r="207" spans="1:3" x14ac:dyDescent="0.3">
      <c r="A207" s="3" t="s">
        <v>1079</v>
      </c>
      <c r="B207" s="96"/>
      <c r="C207" s="94"/>
    </row>
    <row r="208" spans="1:3" x14ac:dyDescent="0.3">
      <c r="A208" s="3" t="s">
        <v>1080</v>
      </c>
      <c r="B208" s="96"/>
      <c r="C208" s="94"/>
    </row>
    <row r="209" spans="1:3" x14ac:dyDescent="0.3">
      <c r="A209" s="3" t="s">
        <v>1081</v>
      </c>
      <c r="B209" s="96"/>
      <c r="C209" s="94"/>
    </row>
    <row r="210" spans="1:3" x14ac:dyDescent="0.3">
      <c r="A210" s="3" t="s">
        <v>1082</v>
      </c>
      <c r="B210" s="96"/>
      <c r="C210" s="94"/>
    </row>
    <row r="211" spans="1:3" x14ac:dyDescent="0.3">
      <c r="A211" s="3" t="s">
        <v>1083</v>
      </c>
      <c r="B211" s="96"/>
      <c r="C211" s="94"/>
    </row>
    <row r="212" spans="1:3" x14ac:dyDescent="0.3">
      <c r="A212" s="3" t="s">
        <v>1084</v>
      </c>
      <c r="B212" s="96"/>
      <c r="C212" s="94"/>
    </row>
    <row r="213" spans="1:3" x14ac:dyDescent="0.3">
      <c r="A213" s="3" t="s">
        <v>1085</v>
      </c>
      <c r="B213" s="96"/>
      <c r="C213" s="94"/>
    </row>
    <row r="214" spans="1:3" x14ac:dyDescent="0.3">
      <c r="A214" s="3" t="s">
        <v>1086</v>
      </c>
      <c r="B214" s="96"/>
      <c r="C214" s="94"/>
    </row>
    <row r="215" spans="1:3" x14ac:dyDescent="0.3">
      <c r="A215" s="3" t="s">
        <v>1087</v>
      </c>
      <c r="B215" s="96"/>
      <c r="C215" s="94"/>
    </row>
    <row r="216" spans="1:3" x14ac:dyDescent="0.3">
      <c r="A216" s="3" t="s">
        <v>1088</v>
      </c>
      <c r="B216" s="96"/>
      <c r="C216" s="94"/>
    </row>
    <row r="217" spans="1:3" x14ac:dyDescent="0.3">
      <c r="A217" s="3" t="s">
        <v>1089</v>
      </c>
      <c r="B217" s="96"/>
      <c r="C217" s="94"/>
    </row>
    <row r="218" spans="1:3" x14ac:dyDescent="0.3">
      <c r="A218" s="3" t="s">
        <v>1090</v>
      </c>
      <c r="B218" s="96"/>
      <c r="C218" s="94"/>
    </row>
    <row r="219" spans="1:3" x14ac:dyDescent="0.3">
      <c r="A219" s="3" t="s">
        <v>1091</v>
      </c>
      <c r="B219" s="96"/>
      <c r="C219" s="94"/>
    </row>
    <row r="220" spans="1:3" x14ac:dyDescent="0.3">
      <c r="A220" s="3" t="s">
        <v>1092</v>
      </c>
      <c r="B220" s="96"/>
      <c r="C220" s="94"/>
    </row>
    <row r="221" spans="1:3" x14ac:dyDescent="0.3">
      <c r="A221" s="3" t="s">
        <v>1093</v>
      </c>
      <c r="B221" s="96"/>
      <c r="C221" s="94"/>
    </row>
    <row r="222" spans="1:3" x14ac:dyDescent="0.3">
      <c r="A222" s="3" t="s">
        <v>1094</v>
      </c>
      <c r="B222" s="96"/>
      <c r="C222" s="94"/>
    </row>
    <row r="223" spans="1:3" x14ac:dyDescent="0.3">
      <c r="A223" s="3" t="s">
        <v>1095</v>
      </c>
      <c r="B223" s="96"/>
      <c r="C223" s="94"/>
    </row>
    <row r="224" spans="1:3" x14ac:dyDescent="0.3">
      <c r="A224" s="3" t="s">
        <v>1096</v>
      </c>
      <c r="B224" s="96"/>
      <c r="C224" s="94"/>
    </row>
    <row r="225" spans="1:3" x14ac:dyDescent="0.3">
      <c r="A225" s="3" t="s">
        <v>1097</v>
      </c>
      <c r="B225" s="96"/>
      <c r="C225" s="94"/>
    </row>
    <row r="226" spans="1:3" x14ac:dyDescent="0.3">
      <c r="A226" s="3" t="s">
        <v>1098</v>
      </c>
      <c r="B226" s="96"/>
      <c r="C226" s="94"/>
    </row>
    <row r="227" spans="1:3" x14ac:dyDescent="0.3">
      <c r="A227" s="3" t="s">
        <v>1099</v>
      </c>
      <c r="B227" s="96"/>
      <c r="C227" s="94"/>
    </row>
    <row r="228" spans="1:3" x14ac:dyDescent="0.3">
      <c r="A228" s="3" t="s">
        <v>1100</v>
      </c>
      <c r="B228" s="96"/>
      <c r="C228" s="94"/>
    </row>
    <row r="229" spans="1:3" x14ac:dyDescent="0.3">
      <c r="A229" s="3" t="s">
        <v>1101</v>
      </c>
      <c r="B229" s="96"/>
      <c r="C229" s="94"/>
    </row>
    <row r="230" spans="1:3" x14ac:dyDescent="0.3">
      <c r="A230" s="3" t="s">
        <v>1102</v>
      </c>
      <c r="B230" s="96"/>
      <c r="C230" s="94"/>
    </row>
    <row r="231" spans="1:3" x14ac:dyDescent="0.3">
      <c r="A231" s="3" t="s">
        <v>1103</v>
      </c>
      <c r="B231" s="96"/>
      <c r="C231" s="94"/>
    </row>
    <row r="232" spans="1:3" x14ac:dyDescent="0.3">
      <c r="A232" s="3" t="s">
        <v>1104</v>
      </c>
      <c r="B232" s="96"/>
      <c r="C232" s="94"/>
    </row>
    <row r="233" spans="1:3" x14ac:dyDescent="0.3">
      <c r="A233" s="3" t="s">
        <v>1105</v>
      </c>
      <c r="B233" s="96"/>
      <c r="C233" s="94"/>
    </row>
    <row r="234" spans="1:3" x14ac:dyDescent="0.3">
      <c r="A234" s="3" t="s">
        <v>1106</v>
      </c>
      <c r="B234" s="96"/>
      <c r="C234" s="94"/>
    </row>
    <row r="235" spans="1:3" x14ac:dyDescent="0.3">
      <c r="A235" s="3" t="s">
        <v>1107</v>
      </c>
      <c r="B235" s="96"/>
      <c r="C235" s="94"/>
    </row>
    <row r="236" spans="1:3" x14ac:dyDescent="0.3">
      <c r="A236" s="3" t="s">
        <v>1108</v>
      </c>
      <c r="B236" s="96"/>
      <c r="C236" s="94"/>
    </row>
    <row r="237" spans="1:3" x14ac:dyDescent="0.3">
      <c r="A237" s="3" t="s">
        <v>1109</v>
      </c>
      <c r="B237" s="96"/>
      <c r="C237" s="94"/>
    </row>
    <row r="238" spans="1:3" x14ac:dyDescent="0.3">
      <c r="A238" s="3" t="s">
        <v>1110</v>
      </c>
      <c r="B238" s="96"/>
      <c r="C238" s="94"/>
    </row>
    <row r="239" spans="1:3" x14ac:dyDescent="0.3">
      <c r="A239" s="3" t="s">
        <v>1111</v>
      </c>
      <c r="B239" s="96"/>
      <c r="C239" s="94"/>
    </row>
    <row r="240" spans="1:3" x14ac:dyDescent="0.3">
      <c r="A240" s="3" t="s">
        <v>1112</v>
      </c>
      <c r="B240" s="96"/>
      <c r="C240" s="94"/>
    </row>
    <row r="241" spans="1:3" x14ac:dyDescent="0.3">
      <c r="A241" s="3" t="s">
        <v>1113</v>
      </c>
      <c r="B241" s="96"/>
      <c r="C241" s="94"/>
    </row>
    <row r="242" spans="1:3" x14ac:dyDescent="0.3">
      <c r="A242" s="3" t="s">
        <v>1114</v>
      </c>
      <c r="B242" s="96"/>
      <c r="C242" s="94"/>
    </row>
    <row r="243" spans="1:3" x14ac:dyDescent="0.3">
      <c r="A243" s="3" t="s">
        <v>1115</v>
      </c>
      <c r="B243" s="96"/>
      <c r="C243" s="94"/>
    </row>
    <row r="244" spans="1:3" x14ac:dyDescent="0.3">
      <c r="A244" s="3" t="s">
        <v>1116</v>
      </c>
      <c r="B244" s="96"/>
      <c r="C244" s="94"/>
    </row>
    <row r="245" spans="1:3" x14ac:dyDescent="0.3">
      <c r="A245" s="3" t="s">
        <v>1117</v>
      </c>
      <c r="B245" s="96"/>
      <c r="C245" s="94"/>
    </row>
    <row r="246" spans="1:3" x14ac:dyDescent="0.3">
      <c r="A246" s="3" t="s">
        <v>1118</v>
      </c>
      <c r="B246" s="96"/>
      <c r="C246" s="94"/>
    </row>
    <row r="247" spans="1:3" x14ac:dyDescent="0.3">
      <c r="A247" s="3" t="s">
        <v>1119</v>
      </c>
      <c r="B247" s="96"/>
      <c r="C247" s="94"/>
    </row>
    <row r="248" spans="1:3" x14ac:dyDescent="0.3">
      <c r="A248" s="3" t="s">
        <v>1120</v>
      </c>
      <c r="B248" s="96"/>
      <c r="C248" s="94"/>
    </row>
    <row r="249" spans="1:3" x14ac:dyDescent="0.3">
      <c r="A249" s="3" t="s">
        <v>1121</v>
      </c>
      <c r="B249" s="96"/>
      <c r="C249" s="94"/>
    </row>
    <row r="250" spans="1:3" x14ac:dyDescent="0.3">
      <c r="A250" s="3" t="s">
        <v>1122</v>
      </c>
      <c r="B250" s="96"/>
      <c r="C250" s="94"/>
    </row>
    <row r="251" spans="1:3" x14ac:dyDescent="0.3">
      <c r="A251" s="3" t="s">
        <v>1123</v>
      </c>
      <c r="B251" s="96"/>
      <c r="C251" s="94"/>
    </row>
    <row r="252" spans="1:3" x14ac:dyDescent="0.3">
      <c r="A252" s="3" t="s">
        <v>1124</v>
      </c>
      <c r="B252" s="96"/>
      <c r="C252" s="94"/>
    </row>
    <row r="253" spans="1:3" x14ac:dyDescent="0.3">
      <c r="A253" s="3" t="s">
        <v>1125</v>
      </c>
      <c r="B253" s="96"/>
      <c r="C253" s="94"/>
    </row>
    <row r="254" spans="1:3" x14ac:dyDescent="0.3">
      <c r="A254" s="3" t="s">
        <v>1126</v>
      </c>
      <c r="B254" s="96"/>
      <c r="C254" s="94"/>
    </row>
    <row r="255" spans="1:3" x14ac:dyDescent="0.3">
      <c r="A255" s="3" t="s">
        <v>1127</v>
      </c>
      <c r="B255" s="96"/>
      <c r="C255" s="94"/>
    </row>
    <row r="256" spans="1:3" x14ac:dyDescent="0.3">
      <c r="A256" s="3" t="s">
        <v>1128</v>
      </c>
      <c r="B256" s="96"/>
      <c r="C256" s="94"/>
    </row>
    <row r="257" spans="1:3" x14ac:dyDescent="0.3">
      <c r="A257" s="3" t="s">
        <v>1129</v>
      </c>
      <c r="B257" s="96"/>
      <c r="C257" s="94"/>
    </row>
    <row r="258" spans="1:3" x14ac:dyDescent="0.3">
      <c r="A258" s="3" t="s">
        <v>1130</v>
      </c>
      <c r="B258" s="96"/>
      <c r="C258" s="94"/>
    </row>
    <row r="259" spans="1:3" x14ac:dyDescent="0.3">
      <c r="A259" s="3" t="s">
        <v>1131</v>
      </c>
      <c r="B259" s="96"/>
      <c r="C259" s="94"/>
    </row>
    <row r="260" spans="1:3" x14ac:dyDescent="0.3">
      <c r="A260" s="3" t="s">
        <v>1132</v>
      </c>
      <c r="B260" s="96"/>
      <c r="C260" s="94"/>
    </row>
    <row r="261" spans="1:3" x14ac:dyDescent="0.3">
      <c r="A261" s="3" t="s">
        <v>1133</v>
      </c>
      <c r="B261" s="96"/>
      <c r="C261" s="94"/>
    </row>
    <row r="262" spans="1:3" x14ac:dyDescent="0.3">
      <c r="A262" s="3" t="s">
        <v>1134</v>
      </c>
      <c r="B262" s="96"/>
      <c r="C262" s="94"/>
    </row>
    <row r="263" spans="1:3" x14ac:dyDescent="0.3">
      <c r="A263" s="3" t="s">
        <v>1135</v>
      </c>
      <c r="B263" s="96"/>
      <c r="C263" s="94"/>
    </row>
    <row r="264" spans="1:3" x14ac:dyDescent="0.3">
      <c r="A264" s="3" t="s">
        <v>1136</v>
      </c>
      <c r="B264" s="96"/>
      <c r="C264" s="94"/>
    </row>
    <row r="265" spans="1:3" x14ac:dyDescent="0.3">
      <c r="A265" s="3" t="s">
        <v>1137</v>
      </c>
      <c r="B265" s="96"/>
      <c r="C265" s="94"/>
    </row>
    <row r="266" spans="1:3" x14ac:dyDescent="0.3">
      <c r="A266" s="3" t="s">
        <v>1138</v>
      </c>
      <c r="B266" s="96"/>
      <c r="C266" s="94"/>
    </row>
    <row r="267" spans="1:3" x14ac:dyDescent="0.3">
      <c r="A267" s="3" t="s">
        <v>1139</v>
      </c>
      <c r="B267" s="96"/>
      <c r="C267" s="94"/>
    </row>
    <row r="268" spans="1:3" x14ac:dyDescent="0.3">
      <c r="A268" s="3" t="s">
        <v>1140</v>
      </c>
      <c r="B268" s="96"/>
      <c r="C268" s="94"/>
    </row>
    <row r="269" spans="1:3" x14ac:dyDescent="0.3">
      <c r="A269" s="3" t="s">
        <v>1141</v>
      </c>
      <c r="B269" s="96"/>
      <c r="C269" s="94"/>
    </row>
    <row r="270" spans="1:3" x14ac:dyDescent="0.3">
      <c r="A270" s="3" t="s">
        <v>1142</v>
      </c>
      <c r="B270" s="96"/>
      <c r="C270" s="94"/>
    </row>
    <row r="271" spans="1:3" x14ac:dyDescent="0.3">
      <c r="A271" s="3" t="s">
        <v>1143</v>
      </c>
      <c r="B271" s="96"/>
      <c r="C271" s="94"/>
    </row>
    <row r="272" spans="1:3" x14ac:dyDescent="0.3">
      <c r="A272" s="3" t="s">
        <v>1144</v>
      </c>
      <c r="B272" s="96"/>
      <c r="C272" s="94"/>
    </row>
    <row r="273" spans="1:3" x14ac:dyDescent="0.3">
      <c r="A273" s="3" t="s">
        <v>1145</v>
      </c>
      <c r="B273" s="96"/>
      <c r="C273" s="94"/>
    </row>
    <row r="274" spans="1:3" x14ac:dyDescent="0.3">
      <c r="A274" s="3" t="s">
        <v>1146</v>
      </c>
      <c r="B274" s="96"/>
      <c r="C274" s="94"/>
    </row>
    <row r="275" spans="1:3" x14ac:dyDescent="0.3">
      <c r="A275" s="3" t="s">
        <v>1147</v>
      </c>
      <c r="B275" s="96"/>
      <c r="C275" s="94"/>
    </row>
    <row r="276" spans="1:3" x14ac:dyDescent="0.3">
      <c r="A276" s="3" t="s">
        <v>1148</v>
      </c>
      <c r="B276" s="96"/>
      <c r="C276" s="94"/>
    </row>
    <row r="277" spans="1:3" x14ac:dyDescent="0.3">
      <c r="A277" s="3" t="s">
        <v>1149</v>
      </c>
      <c r="B277" s="96"/>
      <c r="C277" s="94"/>
    </row>
    <row r="278" spans="1:3" x14ac:dyDescent="0.3">
      <c r="A278" s="3" t="s">
        <v>1150</v>
      </c>
      <c r="B278" s="96"/>
      <c r="C278" s="94"/>
    </row>
    <row r="279" spans="1:3" x14ac:dyDescent="0.3">
      <c r="A279" s="3" t="s">
        <v>1151</v>
      </c>
      <c r="B279" s="96"/>
      <c r="C279" s="94"/>
    </row>
    <row r="280" spans="1:3" x14ac:dyDescent="0.3">
      <c r="A280" s="3" t="s">
        <v>1152</v>
      </c>
      <c r="B280" s="96"/>
      <c r="C280" s="94"/>
    </row>
    <row r="281" spans="1:3" x14ac:dyDescent="0.3">
      <c r="A281" s="3" t="s">
        <v>1153</v>
      </c>
      <c r="B281" s="96"/>
      <c r="C281" s="94"/>
    </row>
    <row r="282" spans="1:3" x14ac:dyDescent="0.3">
      <c r="A282" s="3" t="s">
        <v>1154</v>
      </c>
      <c r="B282" s="96"/>
      <c r="C282" s="94"/>
    </row>
    <row r="283" spans="1:3" x14ac:dyDescent="0.3">
      <c r="A283" s="3" t="s">
        <v>1155</v>
      </c>
      <c r="B283" s="96"/>
      <c r="C283" s="94"/>
    </row>
    <row r="284" spans="1:3" x14ac:dyDescent="0.3">
      <c r="A284" s="3" t="s">
        <v>1156</v>
      </c>
      <c r="B284" s="96"/>
      <c r="C284" s="94"/>
    </row>
    <row r="285" spans="1:3" x14ac:dyDescent="0.3">
      <c r="A285" s="3" t="s">
        <v>1157</v>
      </c>
      <c r="B285" s="96"/>
      <c r="C285" s="94"/>
    </row>
    <row r="286" spans="1:3" x14ac:dyDescent="0.3">
      <c r="A286" s="3" t="s">
        <v>1158</v>
      </c>
      <c r="B286" s="96"/>
      <c r="C286" s="94"/>
    </row>
    <row r="287" spans="1:3" x14ac:dyDescent="0.3">
      <c r="A287" s="3" t="s">
        <v>1159</v>
      </c>
      <c r="B287" s="96"/>
      <c r="C287" s="94"/>
    </row>
    <row r="288" spans="1:3" x14ac:dyDescent="0.3">
      <c r="A288" s="3" t="s">
        <v>1160</v>
      </c>
      <c r="B288" s="96"/>
      <c r="C288" s="94"/>
    </row>
    <row r="289" spans="1:3" x14ac:dyDescent="0.3">
      <c r="A289" s="3" t="s">
        <v>1161</v>
      </c>
      <c r="B289" s="96"/>
      <c r="C289" s="94"/>
    </row>
    <row r="290" spans="1:3" x14ac:dyDescent="0.3">
      <c r="A290" s="3" t="s">
        <v>1162</v>
      </c>
      <c r="B290" s="96"/>
      <c r="C290" s="94"/>
    </row>
    <row r="291" spans="1:3" x14ac:dyDescent="0.3">
      <c r="A291" s="3" t="s">
        <v>1163</v>
      </c>
      <c r="B291" s="96"/>
      <c r="C291" s="94"/>
    </row>
    <row r="292" spans="1:3" x14ac:dyDescent="0.3">
      <c r="A292" s="3" t="s">
        <v>1164</v>
      </c>
      <c r="B292" s="96"/>
      <c r="C292" s="94"/>
    </row>
    <row r="293" spans="1:3" x14ac:dyDescent="0.3">
      <c r="A293" s="3" t="s">
        <v>1165</v>
      </c>
      <c r="B293" s="96"/>
      <c r="C293" s="94"/>
    </row>
    <row r="294" spans="1:3" x14ac:dyDescent="0.3">
      <c r="A294" s="3" t="s">
        <v>1166</v>
      </c>
      <c r="B294" s="96"/>
      <c r="C294" s="94"/>
    </row>
    <row r="295" spans="1:3" x14ac:dyDescent="0.3">
      <c r="A295" s="3" t="s">
        <v>1167</v>
      </c>
      <c r="B295" s="96"/>
      <c r="C295" s="94"/>
    </row>
    <row r="296" spans="1:3" x14ac:dyDescent="0.3">
      <c r="A296" s="3" t="s">
        <v>1168</v>
      </c>
      <c r="B296" s="96"/>
      <c r="C296" s="94"/>
    </row>
    <row r="297" spans="1:3" x14ac:dyDescent="0.3">
      <c r="A297" s="3" t="s">
        <v>1169</v>
      </c>
      <c r="B297" s="96"/>
      <c r="C297" s="94"/>
    </row>
    <row r="298" spans="1:3" x14ac:dyDescent="0.3">
      <c r="A298" s="3" t="s">
        <v>1170</v>
      </c>
      <c r="B298" s="96"/>
      <c r="C298" s="94"/>
    </row>
    <row r="299" spans="1:3" x14ac:dyDescent="0.3">
      <c r="A299" s="3" t="s">
        <v>1171</v>
      </c>
      <c r="B299" s="96"/>
      <c r="C299" s="94"/>
    </row>
    <row r="300" spans="1:3" x14ac:dyDescent="0.3">
      <c r="A300" s="3" t="s">
        <v>1172</v>
      </c>
      <c r="B300" s="96"/>
      <c r="C300" s="94"/>
    </row>
    <row r="301" spans="1:3" x14ac:dyDescent="0.3">
      <c r="A301" s="3" t="s">
        <v>1173</v>
      </c>
      <c r="B301" s="96"/>
      <c r="C301" s="94"/>
    </row>
    <row r="302" spans="1:3" x14ac:dyDescent="0.3">
      <c r="A302" s="3" t="s">
        <v>1174</v>
      </c>
      <c r="B302" s="96"/>
      <c r="C302" s="94"/>
    </row>
    <row r="303" spans="1:3" x14ac:dyDescent="0.3">
      <c r="A303" s="3" t="s">
        <v>1175</v>
      </c>
      <c r="B303" s="96"/>
      <c r="C303" s="94"/>
    </row>
    <row r="304" spans="1:3" x14ac:dyDescent="0.3">
      <c r="A304" s="3" t="s">
        <v>1176</v>
      </c>
      <c r="B304" s="96"/>
      <c r="C304" s="94"/>
    </row>
    <row r="305" spans="1:3" x14ac:dyDescent="0.3">
      <c r="A305" s="3" t="s">
        <v>1177</v>
      </c>
      <c r="B305" s="96"/>
      <c r="C305" s="94"/>
    </row>
    <row r="306" spans="1:3" x14ac:dyDescent="0.3">
      <c r="A306" s="3" t="s">
        <v>1178</v>
      </c>
      <c r="B306" s="96"/>
      <c r="C306" s="94"/>
    </row>
    <row r="307" spans="1:3" x14ac:dyDescent="0.3">
      <c r="A307" s="3" t="s">
        <v>1179</v>
      </c>
      <c r="B307" s="96"/>
      <c r="C307" s="94"/>
    </row>
    <row r="308" spans="1:3" x14ac:dyDescent="0.3">
      <c r="A308" s="3" t="s">
        <v>1180</v>
      </c>
      <c r="B308" s="96"/>
      <c r="C308" s="94"/>
    </row>
    <row r="309" spans="1:3" x14ac:dyDescent="0.3">
      <c r="A309" s="3" t="s">
        <v>1181</v>
      </c>
      <c r="B309" s="96"/>
      <c r="C309" s="94"/>
    </row>
    <row r="310" spans="1:3" x14ac:dyDescent="0.3">
      <c r="A310" s="3" t="s">
        <v>1182</v>
      </c>
      <c r="B310" s="96"/>
      <c r="C310" s="94"/>
    </row>
    <row r="311" spans="1:3" x14ac:dyDescent="0.3">
      <c r="A311" s="3" t="s">
        <v>1183</v>
      </c>
      <c r="B311" s="96"/>
      <c r="C311" s="94"/>
    </row>
    <row r="312" spans="1:3" x14ac:dyDescent="0.3">
      <c r="A312" s="3" t="s">
        <v>1184</v>
      </c>
      <c r="B312" s="96"/>
      <c r="C312" s="94"/>
    </row>
    <row r="313" spans="1:3" x14ac:dyDescent="0.3">
      <c r="A313" s="3" t="s">
        <v>1185</v>
      </c>
      <c r="B313" s="96"/>
      <c r="C313" s="94"/>
    </row>
    <row r="314" spans="1:3" x14ac:dyDescent="0.3">
      <c r="A314" s="3" t="s">
        <v>1186</v>
      </c>
      <c r="B314" s="96"/>
      <c r="C314" s="94"/>
    </row>
    <row r="315" spans="1:3" x14ac:dyDescent="0.3">
      <c r="A315" s="3" t="s">
        <v>1187</v>
      </c>
      <c r="B315" s="96"/>
      <c r="C315" s="94"/>
    </row>
    <row r="316" spans="1:3" x14ac:dyDescent="0.3">
      <c r="A316" s="3" t="s">
        <v>1188</v>
      </c>
      <c r="B316" s="96"/>
      <c r="C316" s="94"/>
    </row>
    <row r="317" spans="1:3" x14ac:dyDescent="0.3">
      <c r="A317" s="3" t="s">
        <v>1189</v>
      </c>
      <c r="B317" s="96"/>
      <c r="C317" s="94"/>
    </row>
    <row r="318" spans="1:3" x14ac:dyDescent="0.3">
      <c r="A318" s="3" t="s">
        <v>1190</v>
      </c>
      <c r="B318" s="96"/>
      <c r="C318" s="94"/>
    </row>
    <row r="319" spans="1:3" x14ac:dyDescent="0.3">
      <c r="A319" s="3" t="s">
        <v>1191</v>
      </c>
      <c r="B319" s="96"/>
      <c r="C319" s="94"/>
    </row>
    <row r="320" spans="1:3" x14ac:dyDescent="0.3">
      <c r="A320" s="3" t="s">
        <v>1192</v>
      </c>
      <c r="B320" s="96"/>
      <c r="C320" s="94"/>
    </row>
    <row r="321" spans="1:3" x14ac:dyDescent="0.3">
      <c r="A321" s="3" t="s">
        <v>1193</v>
      </c>
      <c r="B321" s="96"/>
      <c r="C321" s="94"/>
    </row>
    <row r="322" spans="1:3" x14ac:dyDescent="0.3">
      <c r="A322" s="3" t="s">
        <v>1194</v>
      </c>
      <c r="B322" s="96"/>
      <c r="C322" s="94"/>
    </row>
    <row r="323" spans="1:3" x14ac:dyDescent="0.3">
      <c r="A323" s="3" t="s">
        <v>1195</v>
      </c>
      <c r="B323" s="96"/>
      <c r="C323" s="94"/>
    </row>
    <row r="324" spans="1:3" x14ac:dyDescent="0.3">
      <c r="A324" s="3" t="s">
        <v>1196</v>
      </c>
      <c r="B324" s="96"/>
      <c r="C324" s="94"/>
    </row>
    <row r="325" spans="1:3" x14ac:dyDescent="0.3">
      <c r="A325" s="3" t="s">
        <v>1197</v>
      </c>
      <c r="B325" s="96"/>
      <c r="C325" s="94"/>
    </row>
    <row r="326" spans="1:3" x14ac:dyDescent="0.3">
      <c r="A326" s="3" t="s">
        <v>1198</v>
      </c>
      <c r="B326" s="96"/>
      <c r="C326" s="94"/>
    </row>
    <row r="327" spans="1:3" x14ac:dyDescent="0.3">
      <c r="A327" s="3" t="s">
        <v>1199</v>
      </c>
      <c r="B327" s="96"/>
      <c r="C327" s="94"/>
    </row>
    <row r="328" spans="1:3" x14ac:dyDescent="0.3">
      <c r="A328" s="3" t="s">
        <v>1200</v>
      </c>
      <c r="B328" s="96"/>
      <c r="C328" s="94"/>
    </row>
    <row r="329" spans="1:3" x14ac:dyDescent="0.3">
      <c r="A329" s="3" t="s">
        <v>1201</v>
      </c>
      <c r="B329" s="96"/>
      <c r="C329" s="94"/>
    </row>
    <row r="330" spans="1:3" x14ac:dyDescent="0.3">
      <c r="A330" s="3" t="s">
        <v>1202</v>
      </c>
      <c r="B330" s="96"/>
      <c r="C330" s="94"/>
    </row>
    <row r="331" spans="1:3" x14ac:dyDescent="0.3">
      <c r="A331" s="3" t="s">
        <v>1203</v>
      </c>
      <c r="B331" s="96"/>
      <c r="C331" s="94"/>
    </row>
    <row r="332" spans="1:3" x14ac:dyDescent="0.3">
      <c r="A332" s="3" t="s">
        <v>1204</v>
      </c>
      <c r="B332" s="96"/>
      <c r="C332" s="94"/>
    </row>
    <row r="333" spans="1:3" x14ac:dyDescent="0.3">
      <c r="A333" s="3" t="s">
        <v>1205</v>
      </c>
      <c r="B333" s="96"/>
      <c r="C333" s="94"/>
    </row>
    <row r="334" spans="1:3" x14ac:dyDescent="0.3">
      <c r="A334" s="3" t="s">
        <v>1206</v>
      </c>
      <c r="B334" s="96"/>
      <c r="C334" s="94"/>
    </row>
    <row r="335" spans="1:3" x14ac:dyDescent="0.3">
      <c r="A335" s="3" t="s">
        <v>1207</v>
      </c>
      <c r="B335" s="96"/>
      <c r="C335" s="94"/>
    </row>
    <row r="336" spans="1:3" x14ac:dyDescent="0.3">
      <c r="A336" s="3" t="s">
        <v>1208</v>
      </c>
      <c r="B336" s="96"/>
      <c r="C336" s="94"/>
    </row>
    <row r="337" spans="1:3" x14ac:dyDescent="0.3">
      <c r="A337" s="3" t="s">
        <v>1209</v>
      </c>
      <c r="B337" s="96"/>
      <c r="C337" s="94"/>
    </row>
    <row r="338" spans="1:3" x14ac:dyDescent="0.3">
      <c r="A338" s="3" t="s">
        <v>1210</v>
      </c>
      <c r="B338" s="96"/>
      <c r="C338" s="94"/>
    </row>
    <row r="339" spans="1:3" x14ac:dyDescent="0.3">
      <c r="A339" s="3" t="s">
        <v>1211</v>
      </c>
      <c r="B339" s="96"/>
      <c r="C339" s="94"/>
    </row>
    <row r="340" spans="1:3" x14ac:dyDescent="0.3">
      <c r="A340" s="3" t="s">
        <v>1212</v>
      </c>
      <c r="B340" s="96"/>
      <c r="C340" s="94"/>
    </row>
    <row r="341" spans="1:3" x14ac:dyDescent="0.3">
      <c r="A341" s="3" t="s">
        <v>1213</v>
      </c>
      <c r="B341" s="96"/>
      <c r="C341" s="94"/>
    </row>
    <row r="342" spans="1:3" x14ac:dyDescent="0.3">
      <c r="A342" s="3" t="s">
        <v>1214</v>
      </c>
      <c r="B342" s="96"/>
      <c r="C342" s="94"/>
    </row>
    <row r="343" spans="1:3" x14ac:dyDescent="0.3">
      <c r="A343" s="3" t="s">
        <v>1215</v>
      </c>
      <c r="B343" s="96"/>
      <c r="C343" s="94"/>
    </row>
    <row r="344" spans="1:3" x14ac:dyDescent="0.3">
      <c r="A344" s="3" t="s">
        <v>1216</v>
      </c>
      <c r="B344" s="96"/>
      <c r="C344" s="94"/>
    </row>
    <row r="345" spans="1:3" x14ac:dyDescent="0.3">
      <c r="A345" s="3" t="s">
        <v>1217</v>
      </c>
      <c r="B345" s="96"/>
      <c r="C345" s="94"/>
    </row>
    <row r="346" spans="1:3" x14ac:dyDescent="0.3">
      <c r="A346" s="3" t="s">
        <v>1218</v>
      </c>
      <c r="B346" s="96"/>
      <c r="C346" s="94"/>
    </row>
    <row r="347" spans="1:3" x14ac:dyDescent="0.3">
      <c r="A347" s="3" t="s">
        <v>1219</v>
      </c>
      <c r="B347" s="96"/>
      <c r="C347" s="94"/>
    </row>
    <row r="348" spans="1:3" x14ac:dyDescent="0.3">
      <c r="A348" s="3" t="s">
        <v>1220</v>
      </c>
      <c r="B348" s="96"/>
      <c r="C348" s="94"/>
    </row>
    <row r="349" spans="1:3" x14ac:dyDescent="0.3">
      <c r="A349" s="3" t="s">
        <v>1221</v>
      </c>
      <c r="B349" s="96"/>
      <c r="C349" s="94"/>
    </row>
    <row r="350" spans="1:3" x14ac:dyDescent="0.3">
      <c r="A350" s="3" t="s">
        <v>1222</v>
      </c>
      <c r="B350" s="96"/>
      <c r="C350" s="94"/>
    </row>
    <row r="351" spans="1:3" x14ac:dyDescent="0.3">
      <c r="A351" s="3" t="s">
        <v>1223</v>
      </c>
      <c r="B351" s="96"/>
      <c r="C351" s="94"/>
    </row>
    <row r="352" spans="1:3" x14ac:dyDescent="0.3">
      <c r="A352" s="3" t="s">
        <v>1224</v>
      </c>
      <c r="B352" s="96"/>
      <c r="C352" s="94"/>
    </row>
    <row r="353" spans="1:3" x14ac:dyDescent="0.3">
      <c r="A353" s="3" t="s">
        <v>1225</v>
      </c>
      <c r="B353" s="96"/>
      <c r="C353" s="94"/>
    </row>
    <row r="354" spans="1:3" x14ac:dyDescent="0.3">
      <c r="A354" s="3" t="s">
        <v>1226</v>
      </c>
      <c r="B354" s="96"/>
      <c r="C354" s="94"/>
    </row>
    <row r="355" spans="1:3" x14ac:dyDescent="0.3">
      <c r="A355" s="3" t="s">
        <v>1227</v>
      </c>
      <c r="B355" s="96"/>
      <c r="C355" s="94"/>
    </row>
    <row r="356" spans="1:3" x14ac:dyDescent="0.3">
      <c r="A356" s="3" t="s">
        <v>1228</v>
      </c>
      <c r="B356" s="96"/>
      <c r="C356" s="94"/>
    </row>
    <row r="357" spans="1:3" x14ac:dyDescent="0.3">
      <c r="A357" s="3" t="s">
        <v>1229</v>
      </c>
      <c r="B357" s="96"/>
      <c r="C357" s="94"/>
    </row>
    <row r="358" spans="1:3" x14ac:dyDescent="0.3">
      <c r="A358" s="3" t="s">
        <v>1230</v>
      </c>
      <c r="B358" s="96"/>
      <c r="C358" s="94"/>
    </row>
    <row r="359" spans="1:3" x14ac:dyDescent="0.3">
      <c r="A359" s="3" t="s">
        <v>1231</v>
      </c>
      <c r="B359" s="96"/>
      <c r="C359" s="94"/>
    </row>
    <row r="360" spans="1:3" x14ac:dyDescent="0.3">
      <c r="A360" s="3" t="s">
        <v>1232</v>
      </c>
      <c r="B360" s="96"/>
      <c r="C360" s="94"/>
    </row>
    <row r="361" spans="1:3" x14ac:dyDescent="0.3">
      <c r="A361" s="3" t="s">
        <v>1233</v>
      </c>
      <c r="B361" s="96"/>
      <c r="C361" s="94"/>
    </row>
    <row r="362" spans="1:3" x14ac:dyDescent="0.3">
      <c r="A362" s="3" t="s">
        <v>1234</v>
      </c>
      <c r="B362" s="96"/>
      <c r="C362" s="94"/>
    </row>
    <row r="363" spans="1:3" x14ac:dyDescent="0.3">
      <c r="A363" s="3" t="s">
        <v>1235</v>
      </c>
      <c r="B363" s="96"/>
      <c r="C363" s="94"/>
    </row>
    <row r="364" spans="1:3" x14ac:dyDescent="0.3">
      <c r="A364" s="3" t="s">
        <v>1236</v>
      </c>
      <c r="B364" s="96"/>
      <c r="C364" s="94"/>
    </row>
    <row r="365" spans="1:3" x14ac:dyDescent="0.3">
      <c r="A365" s="3" t="s">
        <v>1237</v>
      </c>
      <c r="B365" s="96"/>
      <c r="C365" s="94"/>
    </row>
    <row r="366" spans="1:3" x14ac:dyDescent="0.3">
      <c r="A366" s="3" t="s">
        <v>1238</v>
      </c>
      <c r="B366" s="96"/>
      <c r="C366" s="94"/>
    </row>
    <row r="367" spans="1:3" x14ac:dyDescent="0.3">
      <c r="A367" s="3" t="s">
        <v>1239</v>
      </c>
      <c r="B367" s="96"/>
      <c r="C367" s="94"/>
    </row>
    <row r="368" spans="1:3" x14ac:dyDescent="0.3">
      <c r="A368" s="3" t="s">
        <v>1240</v>
      </c>
      <c r="B368" s="96"/>
      <c r="C368" s="94"/>
    </row>
    <row r="369" spans="1:3" x14ac:dyDescent="0.3">
      <c r="A369" s="3" t="s">
        <v>1241</v>
      </c>
      <c r="B369" s="96"/>
      <c r="C369" s="94"/>
    </row>
    <row r="370" spans="1:3" x14ac:dyDescent="0.3">
      <c r="A370" s="3" t="s">
        <v>1242</v>
      </c>
      <c r="B370" s="96"/>
      <c r="C370" s="94"/>
    </row>
    <row r="371" spans="1:3" x14ac:dyDescent="0.3">
      <c r="A371" s="3" t="s">
        <v>1243</v>
      </c>
      <c r="B371" s="96"/>
      <c r="C371" s="94"/>
    </row>
    <row r="372" spans="1:3" x14ac:dyDescent="0.3">
      <c r="A372" s="3" t="s">
        <v>1244</v>
      </c>
      <c r="B372" s="96"/>
      <c r="C372" s="94"/>
    </row>
    <row r="373" spans="1:3" x14ac:dyDescent="0.3">
      <c r="A373" s="3" t="s">
        <v>1245</v>
      </c>
      <c r="B373" s="96"/>
      <c r="C373" s="94"/>
    </row>
    <row r="374" spans="1:3" x14ac:dyDescent="0.3">
      <c r="A374" s="3" t="s">
        <v>1246</v>
      </c>
      <c r="B374" s="96"/>
      <c r="C374" s="94"/>
    </row>
    <row r="375" spans="1:3" x14ac:dyDescent="0.3">
      <c r="A375" s="3" t="s">
        <v>1247</v>
      </c>
      <c r="B375" s="96"/>
      <c r="C375" s="94"/>
    </row>
    <row r="376" spans="1:3" x14ac:dyDescent="0.3">
      <c r="A376" s="3" t="s">
        <v>1248</v>
      </c>
      <c r="B376" s="96"/>
      <c r="C376" s="94"/>
    </row>
    <row r="377" spans="1:3" x14ac:dyDescent="0.3">
      <c r="A377" s="3" t="s">
        <v>1249</v>
      </c>
      <c r="B377" s="96"/>
      <c r="C377" s="94"/>
    </row>
    <row r="378" spans="1:3" x14ac:dyDescent="0.3">
      <c r="A378" s="3" t="s">
        <v>1250</v>
      </c>
      <c r="B378" s="96"/>
      <c r="C378" s="94"/>
    </row>
    <row r="379" spans="1:3" x14ac:dyDescent="0.3">
      <c r="A379" s="3" t="s">
        <v>1251</v>
      </c>
      <c r="B379" s="96"/>
      <c r="C379" s="94"/>
    </row>
    <row r="380" spans="1:3" x14ac:dyDescent="0.3">
      <c r="A380" s="3" t="s">
        <v>1252</v>
      </c>
      <c r="B380" s="96"/>
      <c r="C380" s="94"/>
    </row>
    <row r="381" spans="1:3" x14ac:dyDescent="0.3">
      <c r="A381" s="3" t="s">
        <v>1253</v>
      </c>
      <c r="B381" s="96"/>
      <c r="C381" s="94"/>
    </row>
    <row r="382" spans="1:3" x14ac:dyDescent="0.3">
      <c r="A382" s="3" t="s">
        <v>1254</v>
      </c>
      <c r="B382" s="96"/>
      <c r="C382" s="94"/>
    </row>
    <row r="383" spans="1:3" x14ac:dyDescent="0.3">
      <c r="A383" s="3" t="s">
        <v>1255</v>
      </c>
      <c r="B383" s="96"/>
      <c r="C383" s="94"/>
    </row>
    <row r="384" spans="1:3" x14ac:dyDescent="0.3">
      <c r="A384" s="3" t="s">
        <v>1256</v>
      </c>
      <c r="B384" s="96"/>
      <c r="C384" s="94"/>
    </row>
    <row r="385" spans="1:3" x14ac:dyDescent="0.3">
      <c r="A385" s="3" t="s">
        <v>1257</v>
      </c>
      <c r="B385" s="96"/>
      <c r="C385" s="94"/>
    </row>
    <row r="386" spans="1:3" x14ac:dyDescent="0.3">
      <c r="A386" s="3" t="s">
        <v>1258</v>
      </c>
      <c r="B386" s="96"/>
      <c r="C386" s="94"/>
    </row>
    <row r="387" spans="1:3" x14ac:dyDescent="0.3">
      <c r="A387" s="3" t="s">
        <v>1259</v>
      </c>
      <c r="B387" s="96"/>
      <c r="C387" s="94"/>
    </row>
    <row r="388" spans="1:3" x14ac:dyDescent="0.3">
      <c r="A388" s="3" t="s">
        <v>1260</v>
      </c>
      <c r="B388" s="96"/>
      <c r="C388" s="94"/>
    </row>
    <row r="389" spans="1:3" x14ac:dyDescent="0.3">
      <c r="A389" s="3" t="s">
        <v>1261</v>
      </c>
      <c r="B389" s="96"/>
      <c r="C389" s="94"/>
    </row>
    <row r="390" spans="1:3" x14ac:dyDescent="0.3">
      <c r="A390" s="3" t="s">
        <v>1262</v>
      </c>
      <c r="B390" s="96"/>
      <c r="C390" s="94"/>
    </row>
    <row r="391" spans="1:3" x14ac:dyDescent="0.3">
      <c r="A391" s="3" t="s">
        <v>1263</v>
      </c>
      <c r="B391" s="96"/>
      <c r="C391" s="94"/>
    </row>
    <row r="392" spans="1:3" x14ac:dyDescent="0.3">
      <c r="A392" s="3" t="s">
        <v>1264</v>
      </c>
      <c r="B392" s="96"/>
      <c r="C392" s="94"/>
    </row>
    <row r="393" spans="1:3" x14ac:dyDescent="0.3">
      <c r="A393" s="3" t="s">
        <v>1265</v>
      </c>
      <c r="B393" s="96"/>
      <c r="C393" s="94"/>
    </row>
    <row r="394" spans="1:3" x14ac:dyDescent="0.3">
      <c r="A394" s="3" t="s">
        <v>1266</v>
      </c>
      <c r="B394" s="96"/>
      <c r="C394" s="94"/>
    </row>
    <row r="395" spans="1:3" x14ac:dyDescent="0.3">
      <c r="A395" s="3" t="s">
        <v>1267</v>
      </c>
      <c r="B395" s="96"/>
      <c r="C395" s="94"/>
    </row>
    <row r="396" spans="1:3" x14ac:dyDescent="0.3">
      <c r="A396" s="3" t="s">
        <v>1268</v>
      </c>
      <c r="B396" s="96"/>
      <c r="C396" s="94"/>
    </row>
    <row r="397" spans="1:3" x14ac:dyDescent="0.3">
      <c r="A397" s="3" t="s">
        <v>1269</v>
      </c>
      <c r="B397" s="96"/>
      <c r="C397" s="94"/>
    </row>
    <row r="398" spans="1:3" x14ac:dyDescent="0.3">
      <c r="A398" s="3" t="s">
        <v>1270</v>
      </c>
      <c r="B398" s="96"/>
      <c r="C398" s="94"/>
    </row>
    <row r="399" spans="1:3" x14ac:dyDescent="0.3">
      <c r="A399" s="3" t="s">
        <v>1271</v>
      </c>
      <c r="B399" s="96"/>
      <c r="C399" s="94"/>
    </row>
    <row r="400" spans="1:3" x14ac:dyDescent="0.3">
      <c r="A400" s="3" t="s">
        <v>1272</v>
      </c>
      <c r="B400" s="96"/>
      <c r="C400" s="94"/>
    </row>
    <row r="401" spans="1:3" x14ac:dyDescent="0.3">
      <c r="A401" s="3" t="s">
        <v>1273</v>
      </c>
      <c r="B401" s="96"/>
      <c r="C401" s="94"/>
    </row>
    <row r="402" spans="1:3" x14ac:dyDescent="0.3">
      <c r="A402" s="3" t="s">
        <v>1274</v>
      </c>
      <c r="B402" s="96"/>
      <c r="C402" s="94"/>
    </row>
    <row r="403" spans="1:3" x14ac:dyDescent="0.3">
      <c r="A403" s="3" t="s">
        <v>1275</v>
      </c>
      <c r="B403" s="96"/>
      <c r="C403" s="94"/>
    </row>
    <row r="404" spans="1:3" x14ac:dyDescent="0.3">
      <c r="A404" s="3" t="s">
        <v>1276</v>
      </c>
      <c r="B404" s="96"/>
      <c r="C404" s="94"/>
    </row>
    <row r="405" spans="1:3" x14ac:dyDescent="0.3">
      <c r="A405" s="3" t="s">
        <v>1277</v>
      </c>
      <c r="B405" s="96"/>
      <c r="C405" s="94"/>
    </row>
    <row r="406" spans="1:3" x14ac:dyDescent="0.3">
      <c r="A406" s="3" t="s">
        <v>1278</v>
      </c>
      <c r="B406" s="96"/>
      <c r="C406" s="94"/>
    </row>
    <row r="407" spans="1:3" x14ac:dyDescent="0.3">
      <c r="A407" s="3" t="s">
        <v>1279</v>
      </c>
      <c r="B407" s="96"/>
      <c r="C407" s="94"/>
    </row>
    <row r="408" spans="1:3" x14ac:dyDescent="0.3">
      <c r="A408" s="3" t="s">
        <v>1280</v>
      </c>
      <c r="B408" s="96"/>
      <c r="C408" s="94"/>
    </row>
    <row r="409" spans="1:3" x14ac:dyDescent="0.3">
      <c r="A409" s="3" t="s">
        <v>1281</v>
      </c>
      <c r="B409" s="96"/>
      <c r="C409" s="94"/>
    </row>
    <row r="410" spans="1:3" x14ac:dyDescent="0.3">
      <c r="A410" s="3" t="s">
        <v>1282</v>
      </c>
      <c r="B410" s="96"/>
      <c r="C410" s="94"/>
    </row>
    <row r="411" spans="1:3" x14ac:dyDescent="0.3">
      <c r="A411" s="3" t="s">
        <v>1283</v>
      </c>
      <c r="B411" s="96"/>
      <c r="C411" s="94"/>
    </row>
    <row r="412" spans="1:3" x14ac:dyDescent="0.3">
      <c r="A412" s="3" t="s">
        <v>1284</v>
      </c>
      <c r="B412" s="96"/>
      <c r="C412" s="94"/>
    </row>
    <row r="413" spans="1:3" x14ac:dyDescent="0.3">
      <c r="A413" s="3" t="s">
        <v>1285</v>
      </c>
      <c r="B413" s="96"/>
      <c r="C413" s="94"/>
    </row>
    <row r="414" spans="1:3" x14ac:dyDescent="0.3">
      <c r="A414" s="3" t="s">
        <v>1286</v>
      </c>
      <c r="B414" s="96"/>
      <c r="C414" s="94"/>
    </row>
    <row r="415" spans="1:3" x14ac:dyDescent="0.3">
      <c r="A415" s="3" t="s">
        <v>1287</v>
      </c>
      <c r="B415" s="96"/>
      <c r="C415" s="94"/>
    </row>
    <row r="416" spans="1:3" x14ac:dyDescent="0.3">
      <c r="A416" s="3" t="s">
        <v>1288</v>
      </c>
      <c r="B416" s="96"/>
      <c r="C416" s="94"/>
    </row>
    <row r="417" spans="1:3" x14ac:dyDescent="0.3">
      <c r="A417" s="3" t="s">
        <v>1289</v>
      </c>
      <c r="B417" s="96"/>
      <c r="C417" s="94"/>
    </row>
    <row r="418" spans="1:3" x14ac:dyDescent="0.3">
      <c r="A418" s="3" t="s">
        <v>1290</v>
      </c>
      <c r="B418" s="96"/>
      <c r="C418" s="94"/>
    </row>
    <row r="419" spans="1:3" x14ac:dyDescent="0.3">
      <c r="A419" s="3" t="s">
        <v>1291</v>
      </c>
      <c r="B419" s="96"/>
      <c r="C419" s="94"/>
    </row>
    <row r="420" spans="1:3" x14ac:dyDescent="0.3">
      <c r="A420" s="3" t="s">
        <v>1292</v>
      </c>
      <c r="B420" s="96"/>
      <c r="C420" s="94"/>
    </row>
    <row r="421" spans="1:3" x14ac:dyDescent="0.3">
      <c r="A421" s="3" t="s">
        <v>1293</v>
      </c>
      <c r="B421" s="96"/>
      <c r="C421" s="94"/>
    </row>
    <row r="422" spans="1:3" x14ac:dyDescent="0.3">
      <c r="A422" s="3" t="s">
        <v>1294</v>
      </c>
      <c r="B422" s="96"/>
      <c r="C422" s="94"/>
    </row>
    <row r="423" spans="1:3" x14ac:dyDescent="0.3">
      <c r="A423" s="3" t="s">
        <v>1295</v>
      </c>
      <c r="B423" s="96"/>
      <c r="C423" s="94"/>
    </row>
    <row r="424" spans="1:3" x14ac:dyDescent="0.3">
      <c r="A424" s="3" t="s">
        <v>1296</v>
      </c>
      <c r="B424" s="96"/>
      <c r="C424" s="94"/>
    </row>
    <row r="425" spans="1:3" x14ac:dyDescent="0.3">
      <c r="A425" s="3" t="s">
        <v>1297</v>
      </c>
      <c r="B425" s="96"/>
      <c r="C425" s="94"/>
    </row>
    <row r="426" spans="1:3" x14ac:dyDescent="0.3">
      <c r="A426" s="3" t="s">
        <v>1298</v>
      </c>
      <c r="B426" s="96"/>
      <c r="C426" s="94"/>
    </row>
    <row r="427" spans="1:3" x14ac:dyDescent="0.3">
      <c r="A427" s="3" t="s">
        <v>1299</v>
      </c>
      <c r="B427" s="96"/>
      <c r="C427" s="94"/>
    </row>
    <row r="428" spans="1:3" x14ac:dyDescent="0.3">
      <c r="A428" s="3" t="s">
        <v>1300</v>
      </c>
      <c r="B428" s="96"/>
      <c r="C428" s="94"/>
    </row>
    <row r="429" spans="1:3" x14ac:dyDescent="0.3">
      <c r="A429" s="3" t="s">
        <v>1301</v>
      </c>
      <c r="B429" s="96"/>
      <c r="C429" s="94"/>
    </row>
    <row r="430" spans="1:3" x14ac:dyDescent="0.3">
      <c r="A430" s="3" t="s">
        <v>1302</v>
      </c>
      <c r="B430" s="96"/>
      <c r="C430" s="94"/>
    </row>
    <row r="431" spans="1:3" x14ac:dyDescent="0.3">
      <c r="A431" s="3" t="s">
        <v>1303</v>
      </c>
      <c r="B431" s="96"/>
      <c r="C431" s="94"/>
    </row>
    <row r="432" spans="1:3" x14ac:dyDescent="0.3">
      <c r="A432" s="3" t="s">
        <v>1304</v>
      </c>
      <c r="B432" s="96"/>
      <c r="C432" s="94"/>
    </row>
    <row r="433" spans="1:3" x14ac:dyDescent="0.3">
      <c r="A433" s="3" t="s">
        <v>1305</v>
      </c>
      <c r="B433" s="96"/>
      <c r="C433" s="94"/>
    </row>
    <row r="434" spans="1:3" x14ac:dyDescent="0.3">
      <c r="A434" s="3" t="s">
        <v>1306</v>
      </c>
      <c r="B434" s="96"/>
      <c r="C434" s="94"/>
    </row>
    <row r="435" spans="1:3" x14ac:dyDescent="0.3">
      <c r="A435" s="3" t="s">
        <v>1307</v>
      </c>
      <c r="B435" s="96"/>
      <c r="C435" s="94"/>
    </row>
    <row r="436" spans="1:3" x14ac:dyDescent="0.3">
      <c r="A436" s="3" t="s">
        <v>1308</v>
      </c>
      <c r="B436" s="96"/>
      <c r="C436" s="94"/>
    </row>
    <row r="437" spans="1:3" x14ac:dyDescent="0.3">
      <c r="A437" s="3" t="s">
        <v>1309</v>
      </c>
      <c r="B437" s="96"/>
      <c r="C437" s="94"/>
    </row>
    <row r="438" spans="1:3" x14ac:dyDescent="0.3">
      <c r="A438" s="3" t="s">
        <v>1310</v>
      </c>
      <c r="B438" s="96"/>
      <c r="C438" s="94"/>
    </row>
    <row r="439" spans="1:3" x14ac:dyDescent="0.3">
      <c r="A439" s="3" t="s">
        <v>1311</v>
      </c>
      <c r="B439" s="96"/>
      <c r="C439" s="94"/>
    </row>
    <row r="440" spans="1:3" x14ac:dyDescent="0.3">
      <c r="A440" s="3" t="s">
        <v>1312</v>
      </c>
      <c r="B440" s="96"/>
      <c r="C440" s="94"/>
    </row>
    <row r="441" spans="1:3" x14ac:dyDescent="0.3">
      <c r="A441" s="3" t="s">
        <v>1313</v>
      </c>
      <c r="B441" s="96"/>
      <c r="C441" s="94"/>
    </row>
    <row r="442" spans="1:3" x14ac:dyDescent="0.3">
      <c r="A442" s="3" t="s">
        <v>1314</v>
      </c>
      <c r="B442" s="96"/>
      <c r="C442" s="94"/>
    </row>
    <row r="443" spans="1:3" x14ac:dyDescent="0.3">
      <c r="A443" s="3" t="s">
        <v>1315</v>
      </c>
      <c r="B443" s="96"/>
      <c r="C443" s="94"/>
    </row>
    <row r="444" spans="1:3" x14ac:dyDescent="0.3">
      <c r="A444" s="3" t="s">
        <v>1316</v>
      </c>
      <c r="B444" s="96"/>
      <c r="C444" s="94"/>
    </row>
    <row r="445" spans="1:3" x14ac:dyDescent="0.3">
      <c r="A445" s="3" t="s">
        <v>1317</v>
      </c>
      <c r="B445" s="96"/>
      <c r="C445" s="94"/>
    </row>
    <row r="446" spans="1:3" x14ac:dyDescent="0.3">
      <c r="A446" s="3" t="s">
        <v>1318</v>
      </c>
      <c r="B446" s="96"/>
      <c r="C446" s="94"/>
    </row>
    <row r="447" spans="1:3" x14ac:dyDescent="0.3">
      <c r="A447" s="3" t="s">
        <v>1319</v>
      </c>
      <c r="B447" s="96"/>
      <c r="C447" s="94"/>
    </row>
    <row r="448" spans="1:3" x14ac:dyDescent="0.3">
      <c r="A448" s="3" t="s">
        <v>1320</v>
      </c>
      <c r="B448" s="96"/>
      <c r="C448" s="94"/>
    </row>
    <row r="449" spans="1:3" x14ac:dyDescent="0.3">
      <c r="A449" s="3" t="s">
        <v>1321</v>
      </c>
      <c r="B449" s="96"/>
      <c r="C449" s="94"/>
    </row>
    <row r="450" spans="1:3" x14ac:dyDescent="0.3">
      <c r="A450" s="3" t="s">
        <v>1322</v>
      </c>
      <c r="B450" s="96"/>
      <c r="C450" s="94"/>
    </row>
    <row r="451" spans="1:3" x14ac:dyDescent="0.3">
      <c r="A451" s="3" t="s">
        <v>1323</v>
      </c>
      <c r="B451" s="96"/>
      <c r="C451" s="94"/>
    </row>
    <row r="452" spans="1:3" x14ac:dyDescent="0.3">
      <c r="A452" s="3" t="s">
        <v>1324</v>
      </c>
      <c r="B452" s="96"/>
      <c r="C452" s="94"/>
    </row>
    <row r="453" spans="1:3" x14ac:dyDescent="0.3">
      <c r="A453" s="3" t="s">
        <v>1325</v>
      </c>
      <c r="B453" s="96"/>
      <c r="C453" s="94"/>
    </row>
    <row r="454" spans="1:3" x14ac:dyDescent="0.3">
      <c r="A454" s="3" t="s">
        <v>1326</v>
      </c>
      <c r="B454" s="96"/>
      <c r="C454" s="94"/>
    </row>
    <row r="455" spans="1:3" x14ac:dyDescent="0.3">
      <c r="A455" s="3" t="s">
        <v>1327</v>
      </c>
      <c r="B455" s="96"/>
      <c r="C455" s="94"/>
    </row>
    <row r="456" spans="1:3" x14ac:dyDescent="0.3">
      <c r="A456" s="3" t="s">
        <v>1328</v>
      </c>
      <c r="B456" s="96"/>
      <c r="C456" s="94"/>
    </row>
    <row r="457" spans="1:3" x14ac:dyDescent="0.3">
      <c r="A457" s="3" t="s">
        <v>1329</v>
      </c>
      <c r="B457" s="96"/>
      <c r="C457" s="94"/>
    </row>
    <row r="458" spans="1:3" x14ac:dyDescent="0.3">
      <c r="A458" s="3" t="s">
        <v>1330</v>
      </c>
      <c r="B458" s="96"/>
      <c r="C458" s="94"/>
    </row>
    <row r="459" spans="1:3" x14ac:dyDescent="0.3">
      <c r="A459" s="3" t="s">
        <v>1331</v>
      </c>
      <c r="B459" s="96"/>
      <c r="C459" s="94"/>
    </row>
    <row r="460" spans="1:3" x14ac:dyDescent="0.3">
      <c r="A460" s="3" t="s">
        <v>1332</v>
      </c>
      <c r="B460" s="96"/>
      <c r="C460" s="94"/>
    </row>
    <row r="461" spans="1:3" x14ac:dyDescent="0.3">
      <c r="A461" s="3" t="s">
        <v>1333</v>
      </c>
      <c r="B461" s="96"/>
      <c r="C461" s="94"/>
    </row>
    <row r="462" spans="1:3" x14ac:dyDescent="0.3">
      <c r="A462" s="3" t="s">
        <v>1334</v>
      </c>
      <c r="B462" s="96"/>
      <c r="C462" s="94"/>
    </row>
    <row r="463" spans="1:3" x14ac:dyDescent="0.3">
      <c r="A463" s="3" t="s">
        <v>1335</v>
      </c>
      <c r="B463" s="96"/>
      <c r="C463" s="94"/>
    </row>
    <row r="464" spans="1:3" x14ac:dyDescent="0.3">
      <c r="A464" s="3" t="s">
        <v>1336</v>
      </c>
      <c r="B464" s="96"/>
      <c r="C464" s="94"/>
    </row>
    <row r="465" spans="1:3" x14ac:dyDescent="0.3">
      <c r="A465" s="3" t="s">
        <v>1337</v>
      </c>
      <c r="B465" s="96"/>
      <c r="C465" s="94"/>
    </row>
    <row r="466" spans="1:3" x14ac:dyDescent="0.3">
      <c r="A466" s="3" t="s">
        <v>1338</v>
      </c>
      <c r="B466" s="96"/>
      <c r="C466" s="94"/>
    </row>
    <row r="467" spans="1:3" x14ac:dyDescent="0.3">
      <c r="A467" s="3" t="s">
        <v>1339</v>
      </c>
      <c r="B467" s="96"/>
      <c r="C467" s="94"/>
    </row>
    <row r="468" spans="1:3" x14ac:dyDescent="0.3">
      <c r="A468" s="3" t="s">
        <v>1340</v>
      </c>
      <c r="B468" s="96"/>
      <c r="C468" s="94"/>
    </row>
    <row r="469" spans="1:3" x14ac:dyDescent="0.3">
      <c r="A469" s="3" t="s">
        <v>1341</v>
      </c>
      <c r="B469" s="96"/>
      <c r="C469" s="94"/>
    </row>
    <row r="470" spans="1:3" x14ac:dyDescent="0.3">
      <c r="A470" s="3" t="s">
        <v>1342</v>
      </c>
      <c r="B470" s="96"/>
      <c r="C470" s="94"/>
    </row>
    <row r="471" spans="1:3" x14ac:dyDescent="0.3">
      <c r="A471" s="3" t="s">
        <v>1343</v>
      </c>
      <c r="B471" s="96"/>
      <c r="C471" s="94"/>
    </row>
    <row r="472" spans="1:3" x14ac:dyDescent="0.3">
      <c r="A472" s="3" t="s">
        <v>1344</v>
      </c>
      <c r="B472" s="96"/>
      <c r="C472" s="94"/>
    </row>
    <row r="473" spans="1:3" x14ac:dyDescent="0.3">
      <c r="A473" s="3" t="s">
        <v>1345</v>
      </c>
      <c r="B473" s="96"/>
      <c r="C473" s="94"/>
    </row>
    <row r="474" spans="1:3" x14ac:dyDescent="0.3">
      <c r="A474" s="3" t="s">
        <v>1346</v>
      </c>
      <c r="B474" s="96"/>
      <c r="C474" s="94"/>
    </row>
    <row r="475" spans="1:3" x14ac:dyDescent="0.3">
      <c r="A475" s="3" t="s">
        <v>1347</v>
      </c>
      <c r="B475" s="96"/>
      <c r="C475" s="94"/>
    </row>
    <row r="476" spans="1:3" x14ac:dyDescent="0.3">
      <c r="A476" s="3" t="s">
        <v>1348</v>
      </c>
      <c r="B476" s="96"/>
      <c r="C476" s="94"/>
    </row>
    <row r="477" spans="1:3" x14ac:dyDescent="0.3">
      <c r="A477" s="3" t="s">
        <v>1349</v>
      </c>
      <c r="B477" s="96"/>
      <c r="C477" s="94"/>
    </row>
    <row r="478" spans="1:3" x14ac:dyDescent="0.3">
      <c r="A478" s="3" t="s">
        <v>1350</v>
      </c>
      <c r="B478" s="96"/>
      <c r="C478" s="94"/>
    </row>
    <row r="479" spans="1:3" x14ac:dyDescent="0.3">
      <c r="A479" s="3" t="s">
        <v>1351</v>
      </c>
      <c r="B479" s="96"/>
      <c r="C479" s="94"/>
    </row>
    <row r="480" spans="1:3" x14ac:dyDescent="0.3">
      <c r="A480" s="3" t="s">
        <v>1352</v>
      </c>
      <c r="B480" s="96"/>
      <c r="C480" s="94"/>
    </row>
    <row r="481" spans="1:3" x14ac:dyDescent="0.3">
      <c r="A481" s="3" t="s">
        <v>1353</v>
      </c>
      <c r="B481" s="96"/>
      <c r="C481" s="94"/>
    </row>
    <row r="482" spans="1:3" x14ac:dyDescent="0.3">
      <c r="A482" s="3" t="s">
        <v>1354</v>
      </c>
      <c r="B482" s="96"/>
      <c r="C482" s="94"/>
    </row>
    <row r="483" spans="1:3" x14ac:dyDescent="0.3">
      <c r="A483" s="3" t="s">
        <v>1355</v>
      </c>
      <c r="B483" s="96"/>
      <c r="C483" s="94"/>
    </row>
    <row r="484" spans="1:3" x14ac:dyDescent="0.3">
      <c r="A484" s="3" t="s">
        <v>1356</v>
      </c>
      <c r="B484" s="96"/>
      <c r="C484" s="94"/>
    </row>
    <row r="485" spans="1:3" x14ac:dyDescent="0.3">
      <c r="A485" s="3" t="s">
        <v>1357</v>
      </c>
      <c r="B485" s="96"/>
      <c r="C485" s="94"/>
    </row>
    <row r="486" spans="1:3" x14ac:dyDescent="0.3">
      <c r="A486" s="3" t="s">
        <v>1358</v>
      </c>
      <c r="B486" s="96"/>
      <c r="C486" s="94"/>
    </row>
    <row r="487" spans="1:3" x14ac:dyDescent="0.3">
      <c r="A487" s="3" t="s">
        <v>1359</v>
      </c>
      <c r="B487" s="96"/>
      <c r="C487" s="94"/>
    </row>
    <row r="488" spans="1:3" x14ac:dyDescent="0.3">
      <c r="A488" s="3" t="s">
        <v>1360</v>
      </c>
      <c r="B488" s="96"/>
      <c r="C488" s="94"/>
    </row>
    <row r="489" spans="1:3" x14ac:dyDescent="0.3">
      <c r="A489" s="3" t="s">
        <v>1361</v>
      </c>
      <c r="B489" s="96"/>
      <c r="C489" s="94"/>
    </row>
    <row r="490" spans="1:3" x14ac:dyDescent="0.3">
      <c r="A490" s="3" t="s">
        <v>1362</v>
      </c>
      <c r="B490" s="96"/>
      <c r="C490" s="94"/>
    </row>
    <row r="491" spans="1:3" x14ac:dyDescent="0.3">
      <c r="A491" s="3" t="s">
        <v>1363</v>
      </c>
      <c r="B491" s="96"/>
      <c r="C491" s="94"/>
    </row>
    <row r="492" spans="1:3" x14ac:dyDescent="0.3">
      <c r="A492" s="3" t="s">
        <v>1364</v>
      </c>
      <c r="B492" s="96"/>
      <c r="C492" s="94"/>
    </row>
    <row r="493" spans="1:3" x14ac:dyDescent="0.3">
      <c r="A493" s="3" t="s">
        <v>1365</v>
      </c>
      <c r="B493" s="96"/>
      <c r="C493" s="94"/>
    </row>
    <row r="494" spans="1:3" x14ac:dyDescent="0.3">
      <c r="A494" s="3" t="s">
        <v>1366</v>
      </c>
      <c r="B494" s="96"/>
      <c r="C494" s="94"/>
    </row>
    <row r="495" spans="1:3" x14ac:dyDescent="0.3">
      <c r="A495" s="3" t="s">
        <v>1367</v>
      </c>
      <c r="B495" s="96"/>
      <c r="C495" s="94"/>
    </row>
    <row r="496" spans="1:3" x14ac:dyDescent="0.3">
      <c r="A496" s="3" t="s">
        <v>1368</v>
      </c>
      <c r="B496" s="96"/>
      <c r="C496" s="94"/>
    </row>
    <row r="497" spans="1:3" x14ac:dyDescent="0.3">
      <c r="A497" s="3" t="s">
        <v>1369</v>
      </c>
      <c r="B497" s="96"/>
      <c r="C497" s="94"/>
    </row>
    <row r="498" spans="1:3" x14ac:dyDescent="0.3">
      <c r="A498" s="3" t="s">
        <v>1370</v>
      </c>
      <c r="B498" s="96"/>
      <c r="C498" s="94"/>
    </row>
    <row r="499" spans="1:3" x14ac:dyDescent="0.3">
      <c r="A499" s="3" t="s">
        <v>1371</v>
      </c>
      <c r="B499" s="96"/>
      <c r="C499" s="94"/>
    </row>
    <row r="500" spans="1:3" x14ac:dyDescent="0.3">
      <c r="A500" s="3" t="s">
        <v>1372</v>
      </c>
      <c r="B500" s="96"/>
      <c r="C500" s="94"/>
    </row>
    <row r="501" spans="1:3" x14ac:dyDescent="0.3">
      <c r="A501" s="3" t="s">
        <v>1373</v>
      </c>
      <c r="B501" s="96"/>
      <c r="C501" s="94"/>
    </row>
    <row r="502" spans="1:3" x14ac:dyDescent="0.3">
      <c r="A502" s="3" t="s">
        <v>1374</v>
      </c>
      <c r="B502" s="96"/>
      <c r="C502" s="94"/>
    </row>
  </sheetData>
  <phoneticPr fontId="5" type="noConversion"/>
  <dataValidations count="3">
    <dataValidation type="list" allowBlank="1" showInputMessage="1" showErrorMessage="1" sqref="D501:D653 E503:E653" xr:uid="{CD349C7E-B1EB-4299-A810-1DC09C4E34C2}">
      <formula1>"ancien,nouveau"</formula1>
    </dataValidation>
    <dataValidation type="list" allowBlank="1" showInputMessage="1" showErrorMessage="1" sqref="D3:D500" xr:uid="{2FDABFAD-DCE0-407E-91E7-7E21C8C8B938}">
      <formula1>"nouveau,existant"</formula1>
    </dataValidation>
    <dataValidation type="list" allowBlank="1" showInputMessage="1" showErrorMessage="1" sqref="E3:E502" xr:uid="{43773F5B-7F1B-46D1-B3F9-A6547B8C3B33}">
      <formula1>"Réseau principal,Connection individuelle"</formula1>
    </dataValidation>
  </dataValidation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446A5-FF12-4E2E-A1D5-1C8F8982BB53}">
  <dimension ref="B2:D39"/>
  <sheetViews>
    <sheetView topLeftCell="A10" workbookViewId="0">
      <selection activeCell="G41" sqref="G41"/>
    </sheetView>
  </sheetViews>
  <sheetFormatPr baseColWidth="10" defaultColWidth="11" defaultRowHeight="14.4" x14ac:dyDescent="0.3"/>
  <cols>
    <col min="1" max="1" width="6" style="1" customWidth="1"/>
    <col min="2" max="2" width="38.8984375" style="1" customWidth="1"/>
    <col min="3" max="3" width="4.69921875" style="1" customWidth="1"/>
    <col min="4" max="4" width="33.296875" style="1" customWidth="1"/>
    <col min="5" max="16384" width="11" style="1"/>
  </cols>
  <sheetData>
    <row r="2" spans="2:3" x14ac:dyDescent="0.3">
      <c r="B2" s="9" t="s">
        <v>3</v>
      </c>
    </row>
    <row r="3" spans="2:3" x14ac:dyDescent="0.3">
      <c r="B3" s="10" t="s">
        <v>5</v>
      </c>
    </row>
    <row r="4" spans="2:3" x14ac:dyDescent="0.3">
      <c r="B4" s="10" t="s">
        <v>6</v>
      </c>
    </row>
    <row r="5" spans="2:3" x14ac:dyDescent="0.3">
      <c r="B5" s="11" t="s">
        <v>1391</v>
      </c>
    </row>
    <row r="7" spans="2:3" x14ac:dyDescent="0.3">
      <c r="B7" s="9" t="s">
        <v>268</v>
      </c>
    </row>
    <row r="8" spans="2:3" x14ac:dyDescent="0.3">
      <c r="B8" s="10" t="s">
        <v>271</v>
      </c>
    </row>
    <row r="9" spans="2:3" x14ac:dyDescent="0.3">
      <c r="B9" s="10" t="s">
        <v>272</v>
      </c>
    </row>
    <row r="10" spans="2:3" x14ac:dyDescent="0.3">
      <c r="B10" s="10" t="s">
        <v>273</v>
      </c>
    </row>
    <row r="11" spans="2:3" x14ac:dyDescent="0.3">
      <c r="B11" s="10" t="s">
        <v>269</v>
      </c>
    </row>
    <row r="12" spans="2:3" x14ac:dyDescent="0.3">
      <c r="B12" s="11" t="s">
        <v>270</v>
      </c>
    </row>
    <row r="14" spans="2:3" x14ac:dyDescent="0.3">
      <c r="B14" s="9" t="s">
        <v>4</v>
      </c>
      <c r="C14" s="12" t="s">
        <v>7</v>
      </c>
    </row>
    <row r="15" spans="2:3" x14ac:dyDescent="0.3">
      <c r="B15" s="10" t="s">
        <v>8</v>
      </c>
      <c r="C15" s="13"/>
    </row>
    <row r="16" spans="2:3" x14ac:dyDescent="0.3">
      <c r="B16" s="10" t="s">
        <v>9</v>
      </c>
    </row>
    <row r="17" spans="2:4" x14ac:dyDescent="0.3">
      <c r="B17" s="10" t="s">
        <v>10</v>
      </c>
    </row>
    <row r="18" spans="2:4" x14ac:dyDescent="0.3">
      <c r="B18" s="10" t="s">
        <v>11</v>
      </c>
    </row>
    <row r="19" spans="2:4" x14ac:dyDescent="0.3">
      <c r="B19" s="10" t="s">
        <v>12</v>
      </c>
    </row>
    <row r="20" spans="2:4" x14ac:dyDescent="0.3">
      <c r="B20" s="10" t="s">
        <v>13</v>
      </c>
    </row>
    <row r="21" spans="2:4" x14ac:dyDescent="0.3">
      <c r="B21" s="11" t="s">
        <v>1382</v>
      </c>
    </row>
    <row r="22" spans="2:4" x14ac:dyDescent="0.3">
      <c r="B22" s="14"/>
    </row>
    <row r="24" spans="2:4" x14ac:dyDescent="0.3">
      <c r="B24" s="9" t="s">
        <v>1514</v>
      </c>
      <c r="D24" s="9" t="s">
        <v>1513</v>
      </c>
    </row>
    <row r="25" spans="2:4" x14ac:dyDescent="0.3">
      <c r="B25" s="10" t="s">
        <v>1445</v>
      </c>
      <c r="D25" s="10" t="s">
        <v>1445</v>
      </c>
    </row>
    <row r="26" spans="2:4" x14ac:dyDescent="0.3">
      <c r="B26" s="10" t="s">
        <v>1446</v>
      </c>
      <c r="D26" s="10" t="s">
        <v>1446</v>
      </c>
    </row>
    <row r="27" spans="2:4" x14ac:dyDescent="0.3">
      <c r="B27" s="10" t="s">
        <v>1447</v>
      </c>
      <c r="D27" s="10" t="s">
        <v>1447</v>
      </c>
    </row>
    <row r="28" spans="2:4" x14ac:dyDescent="0.3">
      <c r="B28" s="10" t="s">
        <v>1448</v>
      </c>
      <c r="D28" s="10" t="s">
        <v>1448</v>
      </c>
    </row>
    <row r="29" spans="2:4" x14ac:dyDescent="0.3">
      <c r="B29" s="10" t="s">
        <v>1449</v>
      </c>
      <c r="D29" s="10" t="s">
        <v>1449</v>
      </c>
    </row>
    <row r="30" spans="2:4" x14ac:dyDescent="0.3">
      <c r="B30" s="10" t="s">
        <v>1450</v>
      </c>
      <c r="D30" s="10" t="s">
        <v>1450</v>
      </c>
    </row>
    <row r="31" spans="2:4" x14ac:dyDescent="0.3">
      <c r="B31" s="10" t="s">
        <v>1455</v>
      </c>
      <c r="D31" s="10" t="s">
        <v>1455</v>
      </c>
    </row>
    <row r="32" spans="2:4" x14ac:dyDescent="0.3">
      <c r="B32" s="10" t="s">
        <v>1451</v>
      </c>
      <c r="D32" s="10" t="s">
        <v>1458</v>
      </c>
    </row>
    <row r="33" spans="2:4" x14ac:dyDescent="0.3">
      <c r="B33" s="10" t="s">
        <v>1458</v>
      </c>
      <c r="D33" s="10" t="s">
        <v>1515</v>
      </c>
    </row>
    <row r="34" spans="2:4" x14ac:dyDescent="0.3">
      <c r="B34" s="10" t="s">
        <v>1515</v>
      </c>
      <c r="D34" s="10" t="s">
        <v>1452</v>
      </c>
    </row>
    <row r="35" spans="2:4" x14ac:dyDescent="0.3">
      <c r="B35" s="10" t="s">
        <v>1452</v>
      </c>
      <c r="D35" s="10" t="s">
        <v>1459</v>
      </c>
    </row>
    <row r="36" spans="2:4" x14ac:dyDescent="0.3">
      <c r="B36" s="10" t="s">
        <v>1459</v>
      </c>
      <c r="D36" s="10" t="s">
        <v>1453</v>
      </c>
    </row>
    <row r="37" spans="2:4" x14ac:dyDescent="0.3">
      <c r="B37" s="10" t="s">
        <v>1453</v>
      </c>
      <c r="D37" s="10" t="s">
        <v>1453</v>
      </c>
    </row>
    <row r="38" spans="2:4" x14ac:dyDescent="0.3">
      <c r="B38" s="10" t="s">
        <v>1454</v>
      </c>
      <c r="D38" s="10" t="s">
        <v>1454</v>
      </c>
    </row>
    <row r="39" spans="2:4" x14ac:dyDescent="0.3">
      <c r="B39" s="11"/>
      <c r="D39" s="11"/>
    </row>
  </sheetData>
  <sheetProtection algorithmName="SHA-512" hashValue="KAwHP+B8NWzTq9Luotvs1iUzat/JEXD5lv1Eq/k8EYc3nEhSaeQt0AP9OdWth9CTlbf1yQRvjIcPpM1uzceqUA==" saltValue="/GqJPj9UeFI7VKIbj+s2Uw==" spinCount="100000" sheet="1" objects="1" scenarios="1"/>
  <dataConsolidate/>
  <hyperlinks>
    <hyperlink ref="C14" r:id="rId1" xr:uid="{5C208FC5-D755-414C-8C8F-F7FE88B50C89}"/>
  </hyperlinks>
  <pageMargins left="0.7" right="0.7" top="0.75" bottom="0.75" header="0.3" footer="0.3"/>
  <pageSetup paperSize="9"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78FC13ABF6C9C45B699881495D7BB59" ma:contentTypeVersion="5" ma:contentTypeDescription="Crée un document." ma:contentTypeScope="" ma:versionID="10de28314fad5fb624863753b4906674">
  <xsd:schema xmlns:xsd="http://www.w3.org/2001/XMLSchema" xmlns:xs="http://www.w3.org/2001/XMLSchema" xmlns:p="http://schemas.microsoft.com/office/2006/metadata/properties" xmlns:ns2="af7f5883-05f1-423e-9310-5de55d5c3c75" xmlns:ns3="582f4d71-b964-45fc-bf86-51e2e3ccfb8f" targetNamespace="http://schemas.microsoft.com/office/2006/metadata/properties" ma:root="true" ma:fieldsID="9983048e136e81b24bc5513c5fe31a95" ns2:_="" ns3:_="">
    <xsd:import namespace="af7f5883-05f1-423e-9310-5de55d5c3c75"/>
    <xsd:import namespace="582f4d71-b964-45fc-bf86-51e2e3ccf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5883-05f1-423e-9310-5de55d5c3c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2f4d71-b964-45fc-bf86-51e2e3ccfb8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784B4-B544-4E31-878E-421E7155A930}">
  <ds:schemaRefs>
    <ds:schemaRef ds:uri="http://schemas.microsoft.com/office/2006/documentManagement/types"/>
    <ds:schemaRef ds:uri="af7f5883-05f1-423e-9310-5de55d5c3c75"/>
    <ds:schemaRef ds:uri="http://purl.org/dc/dcmitype/"/>
    <ds:schemaRef ds:uri="http://schemas.microsoft.com/office/infopath/2007/PartnerControls"/>
    <ds:schemaRef ds:uri="http://www.w3.org/XML/1998/namespace"/>
    <ds:schemaRef ds:uri="http://purl.org/dc/terms/"/>
    <ds:schemaRef ds:uri="http://purl.org/dc/elements/1.1/"/>
    <ds:schemaRef ds:uri="http://schemas.microsoft.com/office/2006/metadata/properties"/>
    <ds:schemaRef ds:uri="http://schemas.openxmlformats.org/package/2006/metadata/core-properties"/>
    <ds:schemaRef ds:uri="582f4d71-b964-45fc-bf86-51e2e3ccfb8f"/>
  </ds:schemaRefs>
</ds:datastoreItem>
</file>

<file path=customXml/itemProps2.xml><?xml version="1.0" encoding="utf-8"?>
<ds:datastoreItem xmlns:ds="http://schemas.openxmlformats.org/officeDocument/2006/customXml" ds:itemID="{EF928F8A-9FE1-4552-85F8-012B8E35B40A}">
  <ds:schemaRefs>
    <ds:schemaRef ds:uri="http://schemas.microsoft.com/sharepoint/v3/contenttype/forms"/>
  </ds:schemaRefs>
</ds:datastoreItem>
</file>

<file path=customXml/itemProps3.xml><?xml version="1.0" encoding="utf-8"?>
<ds:datastoreItem xmlns:ds="http://schemas.openxmlformats.org/officeDocument/2006/customXml" ds:itemID="{57E9E0E4-C32F-4C27-876C-3248E19E8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5883-05f1-423e-9310-5de55d5c3c75"/>
    <ds:schemaRef ds:uri="582f4d71-b964-45fc-bf86-51e2e3ccf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A lire</vt:lpstr>
      <vt:lpstr>1-Généralités</vt:lpstr>
      <vt:lpstr>2-Indicateurs</vt:lpstr>
      <vt:lpstr>3-Bilan énergétique</vt:lpstr>
      <vt:lpstr>4-Consommateurs</vt:lpstr>
      <vt:lpstr>5-Producteurs</vt:lpstr>
      <vt:lpstr>6-RET</vt:lpstr>
      <vt:lpstr>Menu - ne pas modifier</vt:lpstr>
      <vt:lpstr>'6-RET'!Zone_d_impression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TACK Grégory</dc:creator>
  <cp:keywords/>
  <dc:description/>
  <cp:lastModifiedBy>TACK Grégory</cp:lastModifiedBy>
  <cp:revision/>
  <dcterms:created xsi:type="dcterms:W3CDTF">2023-04-04T09:41:17Z</dcterms:created>
  <dcterms:modified xsi:type="dcterms:W3CDTF">2023-10-16T08:00:00Z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2023-04-04T09:41:18Z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0e9d3318-0156-4694-999f-b25d9771a91b</vt:lpwstr>
  </property>
  <property fmtid="{D5CDD505-2E9C-101B-9397-08002B2CF9AE}" pid="8" name="MSIP_Label_97a477d1-147d-4e34-b5e3-7b26d2f44870_ContentBits">
    <vt:lpwstr>0</vt:lpwstr>
  </property>
  <property fmtid="{D5CDD505-2E9C-101B-9397-08002B2CF9AE}" pid="9" name="ContentTypeId">
    <vt:lpwstr>0x010100978FC13ABF6C9C45B699881495D7BB59</vt:lpwstr>
  </property>
</Properties>
</file>