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chiers-de-travail_N\alain\pgm-mob-2020\"/>
    </mc:Choice>
  </mc:AlternateContent>
  <xr:revisionPtr revIDLastSave="0" documentId="13_ncr:1_{7AC37A3F-D387-47CD-A70B-6A4F616560EA}" xr6:coauthVersionLast="45" xr6:coauthVersionMax="45" xr10:uidLastSave="{00000000-0000-0000-0000-000000000000}"/>
  <bookViews>
    <workbookView xWindow="20370" yWindow="-120" windowWidth="25440" windowHeight="15390" firstSheet="1" activeTab="13" xr2:uid="{00000000-000D-0000-FFFF-FFFF00000000}"/>
  </bookViews>
  <sheets>
    <sheet name="INFOS" sheetId="1" r:id="rId1"/>
    <sheet name="1-Projet" sheetId="2" r:id="rId2"/>
    <sheet name="2-Admin" sheetId="3" r:id="rId3"/>
    <sheet name="1" sheetId="5" r:id="rId4"/>
    <sheet name="2" sheetId="10" r:id="rId5"/>
    <sheet name="3" sheetId="11" r:id="rId6"/>
    <sheet name="4" sheetId="12" r:id="rId7"/>
    <sheet name="5" sheetId="17" r:id="rId8"/>
    <sheet name="6" sheetId="6" r:id="rId9"/>
    <sheet name="7" sheetId="13" r:id="rId10"/>
    <sheet name="8" sheetId="14" r:id="rId11"/>
    <sheet name="9" sheetId="15" r:id="rId12"/>
    <sheet name="10" sheetId="18" r:id="rId13"/>
    <sheet name="3-Budget total" sheetId="9" r:id="rId14"/>
    <sheet name="LISTE" sheetId="4" state="hidden" r:id="rId15"/>
  </sheets>
  <definedNames>
    <definedName name="_Toc424222084" localSheetId="3">'1'!$A$63</definedName>
    <definedName name="_Toc424222084" localSheetId="4">'2'!$A$63</definedName>
    <definedName name="_Toc424222084" localSheetId="5">'3'!$A$63</definedName>
    <definedName name="_Toc424222084" localSheetId="6">'4'!$A$63</definedName>
    <definedName name="_Toc424222084" localSheetId="7">'5'!$A$63</definedName>
    <definedName name="AIE">LISTE!$F$2:$F$15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3">'1'!$A$1:$L$124</definedName>
    <definedName name="_xlnm.Print_Area" localSheetId="12">'10'!$A$1:$L$79</definedName>
    <definedName name="_xlnm.Print_Area" localSheetId="4">'2'!$A$1:$L$124</definedName>
    <definedName name="_xlnm.Print_Area" localSheetId="2">'2-Admin'!$A$2:$J$38</definedName>
    <definedName name="_xlnm.Print_Area" localSheetId="5">'3'!$A$1:$L$124</definedName>
    <definedName name="_xlnm.Print_Area" localSheetId="6">'4'!$A$1:$L$124</definedName>
    <definedName name="_xlnm.Print_Area" localSheetId="7">'5'!$A$1:$L$124</definedName>
    <definedName name="_xlnm.Print_Area" localSheetId="8">'6'!$A$1:$L$100</definedName>
    <definedName name="_xlnm.Print_Area" localSheetId="9">'7'!$A$1:$L$100</definedName>
    <definedName name="_xlnm.Print_Area" localSheetId="10">'8'!$A$1:$L$100</definedName>
    <definedName name="_xlnm.Print_Area" localSheetId="11">'9'!$A$1:$L$100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9" i="9" l="1"/>
  <c r="AV9" i="9"/>
  <c r="AJ9" i="9"/>
  <c r="L9" i="9"/>
  <c r="X9" i="9"/>
  <c r="K10" i="9"/>
  <c r="K7" i="9"/>
  <c r="K9" i="9"/>
  <c r="G35" i="18"/>
  <c r="G34" i="18"/>
  <c r="G33" i="18"/>
  <c r="G32" i="18"/>
  <c r="G31" i="18"/>
  <c r="G36" i="18" s="1"/>
  <c r="BH30" i="9"/>
  <c r="BH27" i="9"/>
  <c r="AV30" i="9"/>
  <c r="AV27" i="9"/>
  <c r="AJ30" i="9"/>
  <c r="AJ27" i="9"/>
  <c r="X30" i="9"/>
  <c r="X27" i="9"/>
  <c r="K30" i="9"/>
  <c r="L30" i="9" s="1"/>
  <c r="J28" i="9"/>
  <c r="K26" i="9"/>
  <c r="E105" i="18"/>
  <c r="F91" i="18"/>
  <c r="J91" i="18" s="1"/>
  <c r="L91" i="18" s="1"/>
  <c r="F90" i="18"/>
  <c r="J90" i="18" s="1"/>
  <c r="L90" i="18" s="1"/>
  <c r="F89" i="18"/>
  <c r="J89" i="18" s="1"/>
  <c r="L89" i="18" s="1"/>
  <c r="F88" i="18"/>
  <c r="J88" i="18" s="1"/>
  <c r="L88" i="18" s="1"/>
  <c r="F87" i="18"/>
  <c r="J87" i="18" s="1"/>
  <c r="L87" i="18" s="1"/>
  <c r="F86" i="18"/>
  <c r="J86" i="18" s="1"/>
  <c r="L86" i="18" s="1"/>
  <c r="F85" i="18"/>
  <c r="J85" i="18" s="1"/>
  <c r="L85" i="18" s="1"/>
  <c r="F84" i="18"/>
  <c r="J84" i="18" s="1"/>
  <c r="L84" i="18" s="1"/>
  <c r="F83" i="18"/>
  <c r="J83" i="18" s="1"/>
  <c r="L83" i="18" s="1"/>
  <c r="F82" i="18"/>
  <c r="J82" i="18" s="1"/>
  <c r="L82" i="18" s="1"/>
  <c r="L92" i="18" l="1"/>
  <c r="K27" i="9" s="1"/>
  <c r="L27" i="9" s="1"/>
  <c r="BF21" i="9"/>
  <c r="BE21" i="9"/>
  <c r="BD21" i="9"/>
  <c r="BC21" i="9"/>
  <c r="BB21" i="9"/>
  <c r="BA21" i="9"/>
  <c r="AZ21" i="9"/>
  <c r="AY21" i="9"/>
  <c r="AY22" i="9" s="1"/>
  <c r="AY24" i="9" s="1"/>
  <c r="AX21" i="9"/>
  <c r="AT21" i="9"/>
  <c r="AS21" i="9"/>
  <c r="AR21" i="9"/>
  <c r="AQ21" i="9"/>
  <c r="AP21" i="9"/>
  <c r="AO21" i="9"/>
  <c r="AN21" i="9"/>
  <c r="AM21" i="9"/>
  <c r="AL21" i="9"/>
  <c r="AH21" i="9"/>
  <c r="AG21" i="9"/>
  <c r="AF21" i="9"/>
  <c r="AE21" i="9"/>
  <c r="AD21" i="9"/>
  <c r="AC21" i="9"/>
  <c r="AB21" i="9"/>
  <c r="AA21" i="9"/>
  <c r="Z21" i="9"/>
  <c r="V21" i="9"/>
  <c r="U21" i="9"/>
  <c r="T21" i="9"/>
  <c r="S21" i="9"/>
  <c r="R21" i="9"/>
  <c r="Q21" i="9"/>
  <c r="P21" i="9"/>
  <c r="O21" i="9"/>
  <c r="N21" i="9"/>
  <c r="J21" i="9"/>
  <c r="H21" i="9"/>
  <c r="G21" i="9"/>
  <c r="B21" i="9"/>
  <c r="F21" i="9"/>
  <c r="E21" i="9"/>
  <c r="D21" i="9"/>
  <c r="C21" i="9"/>
  <c r="AJ8" i="9"/>
  <c r="BG22" i="9"/>
  <c r="BG24" i="9" s="1"/>
  <c r="AU24" i="9"/>
  <c r="BG32" i="9"/>
  <c r="BF32" i="9"/>
  <c r="BE32" i="9"/>
  <c r="BD32" i="9"/>
  <c r="BC32" i="9"/>
  <c r="BB32" i="9"/>
  <c r="BA32" i="9"/>
  <c r="AZ32" i="9"/>
  <c r="AY32" i="9"/>
  <c r="AX32" i="9"/>
  <c r="AU32" i="9"/>
  <c r="AT32" i="9"/>
  <c r="AS32" i="9"/>
  <c r="AR32" i="9"/>
  <c r="AQ32" i="9"/>
  <c r="AP32" i="9"/>
  <c r="AO32" i="9"/>
  <c r="AN32" i="9"/>
  <c r="AM32" i="9"/>
  <c r="AL32" i="9"/>
  <c r="AI32" i="9"/>
  <c r="AH32" i="9"/>
  <c r="AG32" i="9"/>
  <c r="AF32" i="9"/>
  <c r="AE32" i="9"/>
  <c r="AD32" i="9"/>
  <c r="AC32" i="9"/>
  <c r="AB32" i="9"/>
  <c r="AA32" i="9"/>
  <c r="Z32" i="9"/>
  <c r="W32" i="9"/>
  <c r="V32" i="9"/>
  <c r="U32" i="9"/>
  <c r="T32" i="9"/>
  <c r="S32" i="9"/>
  <c r="R32" i="9"/>
  <c r="Q32" i="9"/>
  <c r="P32" i="9"/>
  <c r="O32" i="9"/>
  <c r="N32" i="9"/>
  <c r="K32" i="9"/>
  <c r="K28" i="9" l="1"/>
  <c r="BG28" i="9"/>
  <c r="BF28" i="9"/>
  <c r="BE28" i="9"/>
  <c r="BD28" i="9"/>
  <c r="BC28" i="9"/>
  <c r="BB28" i="9"/>
  <c r="BA28" i="9"/>
  <c r="AZ28" i="9"/>
  <c r="AY28" i="9"/>
  <c r="AX28" i="9"/>
  <c r="BH28" i="9" s="1"/>
  <c r="BH26" i="9"/>
  <c r="BF22" i="9"/>
  <c r="BF24" i="9" s="1"/>
  <c r="BB22" i="9"/>
  <c r="BB24" i="9" s="1"/>
  <c r="AX22" i="9"/>
  <c r="AX24" i="9" s="1"/>
  <c r="BE22" i="9"/>
  <c r="BE24" i="9" s="1"/>
  <c r="BD22" i="9"/>
  <c r="BD24" i="9" s="1"/>
  <c r="BC22" i="9"/>
  <c r="BC24" i="9" s="1"/>
  <c r="BA22" i="9"/>
  <c r="BA24" i="9" s="1"/>
  <c r="AZ22" i="9"/>
  <c r="AZ24" i="9" s="1"/>
  <c r="BH21" i="9"/>
  <c r="BH20" i="9"/>
  <c r="BH19" i="9"/>
  <c r="BH18" i="9"/>
  <c r="BH17" i="9"/>
  <c r="BH16" i="9"/>
  <c r="BH15" i="9"/>
  <c r="BH14" i="9"/>
  <c r="BH13" i="9"/>
  <c r="BH12" i="9"/>
  <c r="BG10" i="9"/>
  <c r="BG31" i="9" s="1"/>
  <c r="BG33" i="9" s="1"/>
  <c r="BF10" i="9"/>
  <c r="BE10" i="9"/>
  <c r="BE31" i="9" s="1"/>
  <c r="BE33" i="9" s="1"/>
  <c r="BD10" i="9"/>
  <c r="BC10" i="9"/>
  <c r="BB10" i="9"/>
  <c r="BA10" i="9"/>
  <c r="AZ10" i="9"/>
  <c r="BH10" i="9" s="1"/>
  <c r="AY10" i="9"/>
  <c r="AX10" i="9"/>
  <c r="BH8" i="9"/>
  <c r="BH7" i="9"/>
  <c r="BG5" i="9"/>
  <c r="BF5" i="9"/>
  <c r="BE5" i="9"/>
  <c r="BD5" i="9"/>
  <c r="BC5" i="9"/>
  <c r="BB5" i="9"/>
  <c r="BA5" i="9"/>
  <c r="AZ5" i="9"/>
  <c r="AY5" i="9"/>
  <c r="AX5" i="9"/>
  <c r="BG4" i="9"/>
  <c r="BF4" i="9"/>
  <c r="BE4" i="9"/>
  <c r="BD4" i="9"/>
  <c r="BC4" i="9"/>
  <c r="BB4" i="9"/>
  <c r="BA4" i="9"/>
  <c r="AZ4" i="9"/>
  <c r="AY4" i="9"/>
  <c r="AX4" i="9"/>
  <c r="AU28" i="9"/>
  <c r="AT28" i="9"/>
  <c r="AS28" i="9"/>
  <c r="AR28" i="9"/>
  <c r="AQ28" i="9"/>
  <c r="AP28" i="9"/>
  <c r="AO28" i="9"/>
  <c r="AN28" i="9"/>
  <c r="AM28" i="9"/>
  <c r="AL28" i="9"/>
  <c r="AV28" i="9" s="1"/>
  <c r="AV26" i="9"/>
  <c r="AU22" i="9"/>
  <c r="AU31" i="9" s="1"/>
  <c r="AU33" i="9" s="1"/>
  <c r="AT22" i="9"/>
  <c r="AT24" i="9" s="1"/>
  <c r="AQ22" i="9"/>
  <c r="AP22" i="9"/>
  <c r="AP24" i="9" s="1"/>
  <c r="AM22" i="9"/>
  <c r="AL22" i="9"/>
  <c r="AL24" i="9" s="1"/>
  <c r="AS22" i="9"/>
  <c r="AS24" i="9" s="1"/>
  <c r="AR22" i="9"/>
  <c r="AR24" i="9" s="1"/>
  <c r="AO22" i="9"/>
  <c r="AO24" i="9" s="1"/>
  <c r="AN22" i="9"/>
  <c r="AN24" i="9" s="1"/>
  <c r="AV21" i="9"/>
  <c r="AV20" i="9"/>
  <c r="AV19" i="9"/>
  <c r="AV18" i="9"/>
  <c r="AV17" i="9"/>
  <c r="AV16" i="9"/>
  <c r="AV15" i="9"/>
  <c r="AV14" i="9"/>
  <c r="AV13" i="9"/>
  <c r="AV12" i="9"/>
  <c r="AU10" i="9"/>
  <c r="AT10" i="9"/>
  <c r="AS10" i="9"/>
  <c r="AR10" i="9"/>
  <c r="AQ10" i="9"/>
  <c r="AP10" i="9"/>
  <c r="AO10" i="9"/>
  <c r="AN10" i="9"/>
  <c r="AM10" i="9"/>
  <c r="AL10" i="9"/>
  <c r="AV8" i="9"/>
  <c r="AV7" i="9"/>
  <c r="AU5" i="9"/>
  <c r="AT5" i="9"/>
  <c r="AS5" i="9"/>
  <c r="AR5" i="9"/>
  <c r="AQ5" i="9"/>
  <c r="AP5" i="9"/>
  <c r="AO5" i="9"/>
  <c r="AN5" i="9"/>
  <c r="AM5" i="9"/>
  <c r="AL5" i="9"/>
  <c r="AU4" i="9"/>
  <c r="AT4" i="9"/>
  <c r="AS4" i="9"/>
  <c r="AR4" i="9"/>
  <c r="AQ4" i="9"/>
  <c r="AP4" i="9"/>
  <c r="AO4" i="9"/>
  <c r="AN4" i="9"/>
  <c r="AM4" i="9"/>
  <c r="AL4" i="9"/>
  <c r="AI5" i="9"/>
  <c r="AH5" i="9"/>
  <c r="AI4" i="9"/>
  <c r="AH4" i="9"/>
  <c r="W4" i="9"/>
  <c r="V4" i="9"/>
  <c r="AJ28" i="9"/>
  <c r="AI28" i="9"/>
  <c r="AH28" i="9"/>
  <c r="AG28" i="9"/>
  <c r="AF28" i="9"/>
  <c r="AE28" i="9"/>
  <c r="AD28" i="9"/>
  <c r="AC28" i="9"/>
  <c r="AB28" i="9"/>
  <c r="AA28" i="9"/>
  <c r="Z28" i="9"/>
  <c r="AJ26" i="9"/>
  <c r="AI22" i="9"/>
  <c r="AH22" i="9"/>
  <c r="AH24" i="9" s="1"/>
  <c r="AG22" i="9"/>
  <c r="AG24" i="9" s="1"/>
  <c r="AF22" i="9"/>
  <c r="AF24" i="9" s="1"/>
  <c r="AE22" i="9"/>
  <c r="AD22" i="9"/>
  <c r="AD24" i="9" s="1"/>
  <c r="AC22" i="9"/>
  <c r="AC24" i="9" s="1"/>
  <c r="AB22" i="9"/>
  <c r="AB24" i="9" s="1"/>
  <c r="AA22" i="9"/>
  <c r="AA24" i="9" s="1"/>
  <c r="AJ20" i="9"/>
  <c r="AJ19" i="9"/>
  <c r="AJ18" i="9"/>
  <c r="AJ17" i="9"/>
  <c r="AJ16" i="9"/>
  <c r="AJ15" i="9"/>
  <c r="AJ14" i="9"/>
  <c r="AJ13" i="9"/>
  <c r="AJ12" i="9"/>
  <c r="AH10" i="9"/>
  <c r="AG10" i="9"/>
  <c r="AF10" i="9"/>
  <c r="AE10" i="9"/>
  <c r="AD10" i="9"/>
  <c r="AC10" i="9"/>
  <c r="AB10" i="9"/>
  <c r="AA10" i="9"/>
  <c r="AG5" i="9"/>
  <c r="AF5" i="9"/>
  <c r="AE5" i="9"/>
  <c r="AD5" i="9"/>
  <c r="AC5" i="9"/>
  <c r="AB5" i="9"/>
  <c r="AA5" i="9"/>
  <c r="Z5" i="9"/>
  <c r="AG4" i="9"/>
  <c r="AF4" i="9"/>
  <c r="AE4" i="9"/>
  <c r="AD4" i="9"/>
  <c r="AC4" i="9"/>
  <c r="AB4" i="9"/>
  <c r="AA4" i="9"/>
  <c r="Z4" i="9"/>
  <c r="X8" i="9"/>
  <c r="X26" i="9"/>
  <c r="W28" i="9"/>
  <c r="W22" i="9"/>
  <c r="X20" i="9"/>
  <c r="X18" i="9"/>
  <c r="X19" i="9"/>
  <c r="X17" i="9"/>
  <c r="X13" i="9"/>
  <c r="X12" i="9"/>
  <c r="W10" i="9"/>
  <c r="W24" i="9" s="1"/>
  <c r="F5" i="9"/>
  <c r="W5" i="9"/>
  <c r="K20" i="9"/>
  <c r="L20" i="9" s="1"/>
  <c r="K18" i="9"/>
  <c r="K17" i="9"/>
  <c r="K12" i="9"/>
  <c r="C1" i="18"/>
  <c r="K5" i="9"/>
  <c r="K4" i="9"/>
  <c r="BA31" i="9" l="1"/>
  <c r="BA33" i="9" s="1"/>
  <c r="AQ24" i="9"/>
  <c r="AV24" i="9" s="1"/>
  <c r="AM31" i="9"/>
  <c r="AM33" i="9" s="1"/>
  <c r="AM24" i="9"/>
  <c r="AH31" i="9"/>
  <c r="AH33" i="9" s="1"/>
  <c r="AE24" i="9"/>
  <c r="AE31" i="9" s="1"/>
  <c r="AE33" i="9" s="1"/>
  <c r="AD31" i="9"/>
  <c r="AD33" i="9" s="1"/>
  <c r="W31" i="9"/>
  <c r="W33" i="9" s="1"/>
  <c r="BH22" i="9"/>
  <c r="AY31" i="9"/>
  <c r="AY33" i="9" s="1"/>
  <c r="BC31" i="9"/>
  <c r="BC33" i="9" s="1"/>
  <c r="AX31" i="9"/>
  <c r="BB31" i="9"/>
  <c r="BB33" i="9" s="1"/>
  <c r="BF31" i="9"/>
  <c r="BF33" i="9" s="1"/>
  <c r="BH24" i="9"/>
  <c r="BD31" i="9"/>
  <c r="BD33" i="9" s="1"/>
  <c r="AZ31" i="9"/>
  <c r="AZ33" i="9" s="1"/>
  <c r="AL31" i="9"/>
  <c r="AT31" i="9"/>
  <c r="AT33" i="9" s="1"/>
  <c r="AP31" i="9"/>
  <c r="AP33" i="9" s="1"/>
  <c r="AR31" i="9"/>
  <c r="AR33" i="9" s="1"/>
  <c r="AV22" i="9"/>
  <c r="AO31" i="9"/>
  <c r="AO33" i="9" s="1"/>
  <c r="AS31" i="9"/>
  <c r="AS33" i="9" s="1"/>
  <c r="AV10" i="9"/>
  <c r="AB31" i="9"/>
  <c r="AF31" i="9"/>
  <c r="AF33" i="9" s="1"/>
  <c r="AA31" i="9"/>
  <c r="AA33" i="9" s="1"/>
  <c r="AC31" i="9"/>
  <c r="AC33" i="9" s="1"/>
  <c r="AG31" i="9"/>
  <c r="AG33" i="9" s="1"/>
  <c r="H78" i="18"/>
  <c r="H77" i="18"/>
  <c r="H76" i="18"/>
  <c r="H75" i="18"/>
  <c r="H74" i="18"/>
  <c r="H73" i="18"/>
  <c r="H72" i="18"/>
  <c r="H71" i="18"/>
  <c r="H70" i="18"/>
  <c r="H69" i="18"/>
  <c r="E65" i="18"/>
  <c r="D51" i="18" s="1"/>
  <c r="E28" i="18"/>
  <c r="F27" i="18"/>
  <c r="G27" i="18" s="1"/>
  <c r="F26" i="18"/>
  <c r="G26" i="18" s="1"/>
  <c r="G25" i="18"/>
  <c r="F25" i="18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E16" i="18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F7" i="18"/>
  <c r="G7" i="18" s="1"/>
  <c r="F6" i="18"/>
  <c r="G6" i="18" s="1"/>
  <c r="B1" i="18"/>
  <c r="B1" i="5"/>
  <c r="F4" i="17"/>
  <c r="E4" i="17"/>
  <c r="D4" i="17"/>
  <c r="F3" i="17"/>
  <c r="E3" i="17"/>
  <c r="D3" i="17"/>
  <c r="F4" i="12"/>
  <c r="E4" i="12"/>
  <c r="D4" i="12"/>
  <c r="F3" i="12"/>
  <c r="E3" i="12"/>
  <c r="D3" i="12"/>
  <c r="F4" i="11"/>
  <c r="E4" i="11"/>
  <c r="D4" i="11"/>
  <c r="F3" i="11"/>
  <c r="E3" i="11"/>
  <c r="D3" i="11"/>
  <c r="F4" i="10"/>
  <c r="E4" i="10"/>
  <c r="D4" i="10"/>
  <c r="F3" i="10"/>
  <c r="E3" i="10"/>
  <c r="D3" i="10"/>
  <c r="F4" i="5"/>
  <c r="E4" i="5"/>
  <c r="D4" i="5"/>
  <c r="F3" i="5"/>
  <c r="E3" i="5"/>
  <c r="D3" i="5"/>
  <c r="R28" i="9"/>
  <c r="R22" i="9"/>
  <c r="R24" i="9" s="1"/>
  <c r="R10" i="9"/>
  <c r="R5" i="9"/>
  <c r="R4" i="9"/>
  <c r="F30" i="9"/>
  <c r="F15" i="9"/>
  <c r="F18" i="9"/>
  <c r="F17" i="9"/>
  <c r="F16" i="9"/>
  <c r="F14" i="9"/>
  <c r="F13" i="9"/>
  <c r="F12" i="9"/>
  <c r="F4" i="9"/>
  <c r="F32" i="9"/>
  <c r="F3" i="9"/>
  <c r="C1" i="17"/>
  <c r="B1" i="17"/>
  <c r="E124" i="17"/>
  <c r="F110" i="17"/>
  <c r="J110" i="17" s="1"/>
  <c r="L110" i="17" s="1"/>
  <c r="F109" i="17"/>
  <c r="J109" i="17" s="1"/>
  <c r="L109" i="17" s="1"/>
  <c r="F108" i="17"/>
  <c r="J108" i="17" s="1"/>
  <c r="L108" i="17" s="1"/>
  <c r="F107" i="17"/>
  <c r="J107" i="17" s="1"/>
  <c r="L107" i="17" s="1"/>
  <c r="F106" i="17"/>
  <c r="J106" i="17" s="1"/>
  <c r="L106" i="17" s="1"/>
  <c r="J105" i="17"/>
  <c r="L105" i="17" s="1"/>
  <c r="F105" i="17"/>
  <c r="F104" i="17"/>
  <c r="J104" i="17" s="1"/>
  <c r="L104" i="17" s="1"/>
  <c r="F103" i="17"/>
  <c r="J103" i="17" s="1"/>
  <c r="L103" i="17" s="1"/>
  <c r="F102" i="17"/>
  <c r="J102" i="17" s="1"/>
  <c r="L102" i="17" s="1"/>
  <c r="F101" i="17"/>
  <c r="J101" i="17" s="1"/>
  <c r="L101" i="17" s="1"/>
  <c r="L111" i="17" s="1"/>
  <c r="F27" i="9" s="1"/>
  <c r="H96" i="17"/>
  <c r="H95" i="17"/>
  <c r="H94" i="17"/>
  <c r="H93" i="17"/>
  <c r="H92" i="17"/>
  <c r="H91" i="17"/>
  <c r="H90" i="17"/>
  <c r="H89" i="17"/>
  <c r="H88" i="17"/>
  <c r="H87" i="17"/>
  <c r="E83" i="17"/>
  <c r="F19" i="9" s="1"/>
  <c r="D68" i="17"/>
  <c r="D69" i="17" s="1"/>
  <c r="G49" i="17"/>
  <c r="G48" i="17"/>
  <c r="G47" i="17"/>
  <c r="G46" i="17"/>
  <c r="G50" i="17" s="1"/>
  <c r="F9" i="9" s="1"/>
  <c r="G45" i="17"/>
  <c r="D40" i="17"/>
  <c r="E40" i="17" s="1"/>
  <c r="H40" i="17" s="1"/>
  <c r="I40" i="17" s="1"/>
  <c r="D39" i="17"/>
  <c r="E39" i="17" s="1"/>
  <c r="H39" i="17" s="1"/>
  <c r="I39" i="17" s="1"/>
  <c r="D38" i="17"/>
  <c r="E38" i="17" s="1"/>
  <c r="H38" i="17" s="1"/>
  <c r="I38" i="17" s="1"/>
  <c r="D37" i="17"/>
  <c r="E37" i="17" s="1"/>
  <c r="H37" i="17" s="1"/>
  <c r="I37" i="17" s="1"/>
  <c r="D36" i="17"/>
  <c r="E36" i="17" s="1"/>
  <c r="H36" i="17" s="1"/>
  <c r="I36" i="17" s="1"/>
  <c r="D35" i="17"/>
  <c r="E35" i="17" s="1"/>
  <c r="H35" i="17" s="1"/>
  <c r="I35" i="17" s="1"/>
  <c r="D34" i="17"/>
  <c r="E34" i="17" s="1"/>
  <c r="H34" i="17" s="1"/>
  <c r="I34" i="17" s="1"/>
  <c r="D33" i="17"/>
  <c r="E33" i="17" s="1"/>
  <c r="H33" i="17" s="1"/>
  <c r="I33" i="17" s="1"/>
  <c r="D32" i="17"/>
  <c r="E32" i="17" s="1"/>
  <c r="H32" i="17" s="1"/>
  <c r="I32" i="17" s="1"/>
  <c r="D31" i="17"/>
  <c r="E31" i="17" s="1"/>
  <c r="H31" i="17" s="1"/>
  <c r="I31" i="17" s="1"/>
  <c r="D28" i="17"/>
  <c r="E28" i="17" s="1"/>
  <c r="H28" i="17" s="1"/>
  <c r="I28" i="17" s="1"/>
  <c r="D27" i="17"/>
  <c r="E27" i="17" s="1"/>
  <c r="H27" i="17" s="1"/>
  <c r="I27" i="17" s="1"/>
  <c r="D26" i="17"/>
  <c r="E26" i="17" s="1"/>
  <c r="H26" i="17" s="1"/>
  <c r="I26" i="17" s="1"/>
  <c r="D25" i="17"/>
  <c r="E25" i="17" s="1"/>
  <c r="H25" i="17" s="1"/>
  <c r="I25" i="17" s="1"/>
  <c r="D24" i="17"/>
  <c r="E24" i="17" s="1"/>
  <c r="H24" i="17" s="1"/>
  <c r="I24" i="17" s="1"/>
  <c r="D23" i="17"/>
  <c r="E23" i="17" s="1"/>
  <c r="H23" i="17" s="1"/>
  <c r="I23" i="17" s="1"/>
  <c r="D22" i="17"/>
  <c r="E22" i="17" s="1"/>
  <c r="H22" i="17" s="1"/>
  <c r="I22" i="17" s="1"/>
  <c r="D21" i="17"/>
  <c r="E21" i="17" s="1"/>
  <c r="H21" i="17" s="1"/>
  <c r="I21" i="17" s="1"/>
  <c r="D20" i="17"/>
  <c r="E20" i="17" s="1"/>
  <c r="H20" i="17" s="1"/>
  <c r="I20" i="17" s="1"/>
  <c r="D19" i="17"/>
  <c r="E19" i="17" s="1"/>
  <c r="H19" i="17" s="1"/>
  <c r="I19" i="17" s="1"/>
  <c r="D16" i="17"/>
  <c r="E16" i="17" s="1"/>
  <c r="H16" i="17" s="1"/>
  <c r="I16" i="17" s="1"/>
  <c r="E15" i="17"/>
  <c r="H15" i="17" s="1"/>
  <c r="I15" i="17" s="1"/>
  <c r="D15" i="17"/>
  <c r="D14" i="17"/>
  <c r="E14" i="17" s="1"/>
  <c r="H14" i="17" s="1"/>
  <c r="I14" i="17" s="1"/>
  <c r="E13" i="17"/>
  <c r="H13" i="17" s="1"/>
  <c r="I13" i="17" s="1"/>
  <c r="D13" i="17"/>
  <c r="D12" i="17"/>
  <c r="E12" i="17" s="1"/>
  <c r="H12" i="17" s="1"/>
  <c r="I12" i="17" s="1"/>
  <c r="E11" i="17"/>
  <c r="H11" i="17" s="1"/>
  <c r="I11" i="17" s="1"/>
  <c r="D11" i="17"/>
  <c r="D10" i="17"/>
  <c r="E10" i="17" s="1"/>
  <c r="H10" i="17" s="1"/>
  <c r="I10" i="17" s="1"/>
  <c r="E9" i="17"/>
  <c r="H9" i="17" s="1"/>
  <c r="I9" i="17" s="1"/>
  <c r="D9" i="17"/>
  <c r="D8" i="17"/>
  <c r="E8" i="17" s="1"/>
  <c r="H8" i="17" s="1"/>
  <c r="I8" i="17" s="1"/>
  <c r="E7" i="17"/>
  <c r="H7" i="17" s="1"/>
  <c r="I7" i="17" s="1"/>
  <c r="D7" i="17"/>
  <c r="G4" i="17"/>
  <c r="G29" i="17" s="1"/>
  <c r="F38" i="3"/>
  <c r="X14" i="9"/>
  <c r="X15" i="9"/>
  <c r="X16" i="9"/>
  <c r="O28" i="9"/>
  <c r="P28" i="9"/>
  <c r="Q28" i="9"/>
  <c r="S28" i="9"/>
  <c r="T28" i="9"/>
  <c r="U28" i="9"/>
  <c r="V28" i="9"/>
  <c r="N28" i="9"/>
  <c r="X28" i="9" s="1"/>
  <c r="Q22" i="9"/>
  <c r="Q24" i="9" s="1"/>
  <c r="S22" i="9"/>
  <c r="S24" i="9" s="1"/>
  <c r="T22" i="9"/>
  <c r="T24" i="9" s="1"/>
  <c r="U22" i="9"/>
  <c r="U24" i="9" s="1"/>
  <c r="V22" i="9"/>
  <c r="V24" i="9" s="1"/>
  <c r="O22" i="9"/>
  <c r="O24" i="9" s="1"/>
  <c r="P22" i="9"/>
  <c r="P24" i="9" s="1"/>
  <c r="O10" i="9"/>
  <c r="P10" i="9"/>
  <c r="Q10" i="9"/>
  <c r="S10" i="9"/>
  <c r="T10" i="9"/>
  <c r="U10" i="9"/>
  <c r="V10" i="9"/>
  <c r="V5" i="9"/>
  <c r="U5" i="9"/>
  <c r="T5" i="9"/>
  <c r="S5" i="9"/>
  <c r="Q5" i="9"/>
  <c r="P5" i="9"/>
  <c r="O5" i="9"/>
  <c r="N5" i="9"/>
  <c r="U4" i="9"/>
  <c r="T4" i="9"/>
  <c r="S4" i="9"/>
  <c r="Q4" i="9"/>
  <c r="P4" i="9"/>
  <c r="O4" i="9"/>
  <c r="N4" i="9"/>
  <c r="J5" i="9"/>
  <c r="I5" i="9"/>
  <c r="H5" i="9"/>
  <c r="G5" i="9"/>
  <c r="E5" i="9"/>
  <c r="D5" i="9"/>
  <c r="C5" i="9"/>
  <c r="B5" i="9"/>
  <c r="J4" i="9"/>
  <c r="I4" i="9"/>
  <c r="H4" i="9"/>
  <c r="G4" i="9"/>
  <c r="E4" i="9"/>
  <c r="D4" i="9"/>
  <c r="C4" i="9"/>
  <c r="B4" i="9"/>
  <c r="J3" i="9"/>
  <c r="I3" i="9"/>
  <c r="H3" i="9"/>
  <c r="G3" i="9"/>
  <c r="E3" i="9"/>
  <c r="D3" i="9"/>
  <c r="C3" i="9"/>
  <c r="B3" i="9"/>
  <c r="C38" i="3"/>
  <c r="D38" i="3"/>
  <c r="E38" i="3"/>
  <c r="B38" i="3"/>
  <c r="F78" i="15"/>
  <c r="J78" i="15" s="1"/>
  <c r="L78" i="15" s="1"/>
  <c r="F79" i="15"/>
  <c r="J79" i="15" s="1"/>
  <c r="L79" i="15" s="1"/>
  <c r="F80" i="15"/>
  <c r="J80" i="15" s="1"/>
  <c r="L80" i="15" s="1"/>
  <c r="F81" i="15"/>
  <c r="J81" i="15" s="1"/>
  <c r="L81" i="15" s="1"/>
  <c r="F82" i="15"/>
  <c r="J82" i="15" s="1"/>
  <c r="L82" i="15" s="1"/>
  <c r="F83" i="15"/>
  <c r="J83" i="15" s="1"/>
  <c r="L83" i="15" s="1"/>
  <c r="F84" i="15"/>
  <c r="J84" i="15" s="1"/>
  <c r="L84" i="15" s="1"/>
  <c r="F85" i="15"/>
  <c r="J85" i="15" s="1"/>
  <c r="L85" i="15" s="1"/>
  <c r="F86" i="15"/>
  <c r="J86" i="15" s="1"/>
  <c r="L86" i="15" s="1"/>
  <c r="F77" i="15"/>
  <c r="J77" i="15" s="1"/>
  <c r="L77" i="15" s="1"/>
  <c r="E28" i="15"/>
  <c r="E16" i="15"/>
  <c r="E28" i="14"/>
  <c r="E16" i="14"/>
  <c r="E28" i="13"/>
  <c r="E16" i="13"/>
  <c r="E28" i="6"/>
  <c r="E16" i="6"/>
  <c r="F78" i="14"/>
  <c r="J78" i="14" s="1"/>
  <c r="L78" i="14" s="1"/>
  <c r="F79" i="14"/>
  <c r="J79" i="14" s="1"/>
  <c r="L79" i="14" s="1"/>
  <c r="F80" i="14"/>
  <c r="J80" i="14" s="1"/>
  <c r="L80" i="14" s="1"/>
  <c r="F81" i="14"/>
  <c r="J81" i="14" s="1"/>
  <c r="L81" i="14" s="1"/>
  <c r="F82" i="14"/>
  <c r="J82" i="14" s="1"/>
  <c r="L82" i="14" s="1"/>
  <c r="F83" i="14"/>
  <c r="J83" i="14" s="1"/>
  <c r="L83" i="14" s="1"/>
  <c r="F84" i="14"/>
  <c r="J84" i="14" s="1"/>
  <c r="L84" i="14" s="1"/>
  <c r="F85" i="14"/>
  <c r="J85" i="14" s="1"/>
  <c r="L85" i="14" s="1"/>
  <c r="F86" i="14"/>
  <c r="J86" i="14" s="1"/>
  <c r="L86" i="14" s="1"/>
  <c r="F77" i="14"/>
  <c r="J77" i="14" s="1"/>
  <c r="L77" i="14" s="1"/>
  <c r="J18" i="9"/>
  <c r="J17" i="9"/>
  <c r="J16" i="9"/>
  <c r="J15" i="9"/>
  <c r="J14" i="9"/>
  <c r="J13" i="9"/>
  <c r="J12" i="9"/>
  <c r="H18" i="9"/>
  <c r="H17" i="9"/>
  <c r="H16" i="9"/>
  <c r="H15" i="9"/>
  <c r="H14" i="9"/>
  <c r="H13" i="9"/>
  <c r="H12" i="9"/>
  <c r="I18" i="9"/>
  <c r="I17" i="9"/>
  <c r="I16" i="9"/>
  <c r="I15" i="9"/>
  <c r="I14" i="9"/>
  <c r="I13" i="9"/>
  <c r="I12" i="9"/>
  <c r="F78" i="13"/>
  <c r="J78" i="13" s="1"/>
  <c r="L78" i="13" s="1"/>
  <c r="F79" i="13"/>
  <c r="J79" i="13" s="1"/>
  <c r="L79" i="13" s="1"/>
  <c r="F80" i="13"/>
  <c r="J80" i="13" s="1"/>
  <c r="L80" i="13" s="1"/>
  <c r="F81" i="13"/>
  <c r="J81" i="13" s="1"/>
  <c r="L81" i="13" s="1"/>
  <c r="F82" i="13"/>
  <c r="J82" i="13" s="1"/>
  <c r="L82" i="13" s="1"/>
  <c r="F83" i="13"/>
  <c r="J83" i="13" s="1"/>
  <c r="L83" i="13" s="1"/>
  <c r="F84" i="13"/>
  <c r="J84" i="13" s="1"/>
  <c r="L84" i="13" s="1"/>
  <c r="F85" i="13"/>
  <c r="J85" i="13" s="1"/>
  <c r="L85" i="13" s="1"/>
  <c r="F86" i="13"/>
  <c r="J86" i="13" s="1"/>
  <c r="L86" i="13" s="1"/>
  <c r="F77" i="13"/>
  <c r="J77" i="13" s="1"/>
  <c r="L77" i="13" s="1"/>
  <c r="G18" i="9"/>
  <c r="G17" i="9"/>
  <c r="G16" i="9"/>
  <c r="G15" i="9"/>
  <c r="G14" i="9"/>
  <c r="G13" i="9"/>
  <c r="G12" i="9"/>
  <c r="F77" i="6"/>
  <c r="J77" i="6" s="1"/>
  <c r="L77" i="6" s="1"/>
  <c r="F86" i="6"/>
  <c r="J86" i="6" s="1"/>
  <c r="L86" i="6" s="1"/>
  <c r="F85" i="6"/>
  <c r="J85" i="6" s="1"/>
  <c r="L85" i="6" s="1"/>
  <c r="F84" i="6"/>
  <c r="J84" i="6" s="1"/>
  <c r="L84" i="6" s="1"/>
  <c r="F83" i="6"/>
  <c r="J83" i="6" s="1"/>
  <c r="L83" i="6" s="1"/>
  <c r="F82" i="6"/>
  <c r="J82" i="6" s="1"/>
  <c r="L82" i="6" s="1"/>
  <c r="F81" i="6"/>
  <c r="J81" i="6" s="1"/>
  <c r="L81" i="6" s="1"/>
  <c r="F80" i="6"/>
  <c r="J80" i="6" s="1"/>
  <c r="L80" i="6" s="1"/>
  <c r="F79" i="6"/>
  <c r="J79" i="6" s="1"/>
  <c r="L79" i="6" s="1"/>
  <c r="F78" i="6"/>
  <c r="J78" i="6" s="1"/>
  <c r="L78" i="6" s="1"/>
  <c r="F102" i="12"/>
  <c r="J102" i="12" s="1"/>
  <c r="L102" i="12" s="1"/>
  <c r="F103" i="12"/>
  <c r="J103" i="12" s="1"/>
  <c r="L103" i="12" s="1"/>
  <c r="F104" i="12"/>
  <c r="J104" i="12" s="1"/>
  <c r="L104" i="12" s="1"/>
  <c r="F105" i="12"/>
  <c r="J105" i="12" s="1"/>
  <c r="L105" i="12" s="1"/>
  <c r="F106" i="12"/>
  <c r="J106" i="12" s="1"/>
  <c r="L106" i="12" s="1"/>
  <c r="F107" i="12"/>
  <c r="F108" i="12"/>
  <c r="J108" i="12" s="1"/>
  <c r="L108" i="12" s="1"/>
  <c r="F109" i="12"/>
  <c r="J109" i="12" s="1"/>
  <c r="L109" i="12" s="1"/>
  <c r="F110" i="12"/>
  <c r="F101" i="12"/>
  <c r="J101" i="12" s="1"/>
  <c r="L101" i="12" s="1"/>
  <c r="F102" i="11"/>
  <c r="J102" i="11" s="1"/>
  <c r="L102" i="11" s="1"/>
  <c r="F103" i="11"/>
  <c r="J103" i="11" s="1"/>
  <c r="L103" i="11" s="1"/>
  <c r="F104" i="11"/>
  <c r="J104" i="11" s="1"/>
  <c r="L104" i="11" s="1"/>
  <c r="F105" i="11"/>
  <c r="J105" i="11" s="1"/>
  <c r="L105" i="11" s="1"/>
  <c r="F106" i="11"/>
  <c r="J106" i="11" s="1"/>
  <c r="L106" i="11" s="1"/>
  <c r="F107" i="11"/>
  <c r="J107" i="11" s="1"/>
  <c r="L107" i="11" s="1"/>
  <c r="F108" i="11"/>
  <c r="J108" i="11" s="1"/>
  <c r="L108" i="11" s="1"/>
  <c r="F109" i="11"/>
  <c r="J109" i="11" s="1"/>
  <c r="L109" i="11" s="1"/>
  <c r="F110" i="11"/>
  <c r="J110" i="11" s="1"/>
  <c r="L110" i="11" s="1"/>
  <c r="F101" i="11"/>
  <c r="J101" i="11" s="1"/>
  <c r="L101" i="11" s="1"/>
  <c r="F102" i="10"/>
  <c r="J102" i="10" s="1"/>
  <c r="L102" i="10" s="1"/>
  <c r="F103" i="10"/>
  <c r="J103" i="10" s="1"/>
  <c r="L103" i="10" s="1"/>
  <c r="F104" i="10"/>
  <c r="J104" i="10" s="1"/>
  <c r="L104" i="10" s="1"/>
  <c r="F105" i="10"/>
  <c r="J105" i="10" s="1"/>
  <c r="L105" i="10" s="1"/>
  <c r="F106" i="10"/>
  <c r="J106" i="10" s="1"/>
  <c r="L106" i="10" s="1"/>
  <c r="F107" i="10"/>
  <c r="J107" i="10" s="1"/>
  <c r="L107" i="10" s="1"/>
  <c r="F108" i="10"/>
  <c r="J108" i="10" s="1"/>
  <c r="L108" i="10" s="1"/>
  <c r="F109" i="10"/>
  <c r="J109" i="10" s="1"/>
  <c r="L109" i="10" s="1"/>
  <c r="F110" i="10"/>
  <c r="J110" i="10" s="1"/>
  <c r="L110" i="10" s="1"/>
  <c r="F101" i="10"/>
  <c r="J101" i="10" s="1"/>
  <c r="L101" i="10" s="1"/>
  <c r="F102" i="5"/>
  <c r="J102" i="5" s="1"/>
  <c r="L102" i="5" s="1"/>
  <c r="F103" i="5"/>
  <c r="J103" i="5" s="1"/>
  <c r="L103" i="5" s="1"/>
  <c r="F104" i="5"/>
  <c r="J104" i="5" s="1"/>
  <c r="L104" i="5" s="1"/>
  <c r="F105" i="5"/>
  <c r="J105" i="5" s="1"/>
  <c r="L105" i="5" s="1"/>
  <c r="F106" i="5"/>
  <c r="J106" i="5" s="1"/>
  <c r="L106" i="5" s="1"/>
  <c r="F107" i="5"/>
  <c r="J107" i="5" s="1"/>
  <c r="L107" i="5" s="1"/>
  <c r="F108" i="5"/>
  <c r="J108" i="5" s="1"/>
  <c r="L108" i="5" s="1"/>
  <c r="F109" i="5"/>
  <c r="J109" i="5" s="1"/>
  <c r="L109" i="5" s="1"/>
  <c r="F110" i="5"/>
  <c r="J110" i="5" s="1"/>
  <c r="L110" i="5" s="1"/>
  <c r="F101" i="5"/>
  <c r="J101" i="5" s="1"/>
  <c r="L101" i="5" s="1"/>
  <c r="J110" i="12"/>
  <c r="L110" i="12" s="1"/>
  <c r="J107" i="12"/>
  <c r="L107" i="12" s="1"/>
  <c r="E18" i="9"/>
  <c r="E17" i="9"/>
  <c r="E16" i="9"/>
  <c r="E15" i="9"/>
  <c r="E14" i="9"/>
  <c r="E13" i="9"/>
  <c r="E12" i="9"/>
  <c r="C18" i="9"/>
  <c r="C17" i="9"/>
  <c r="C16" i="9"/>
  <c r="C15" i="9"/>
  <c r="C14" i="9"/>
  <c r="C13" i="9"/>
  <c r="C12" i="9"/>
  <c r="D18" i="9"/>
  <c r="D17" i="9"/>
  <c r="D16" i="9"/>
  <c r="D15" i="9"/>
  <c r="D14" i="9"/>
  <c r="D13" i="9"/>
  <c r="D12" i="9"/>
  <c r="J32" i="9"/>
  <c r="I32" i="9"/>
  <c r="H32" i="9"/>
  <c r="G32" i="9"/>
  <c r="E32" i="9"/>
  <c r="D32" i="9"/>
  <c r="C32" i="9"/>
  <c r="B32" i="9"/>
  <c r="B18" i="9"/>
  <c r="C1" i="15"/>
  <c r="B1" i="15"/>
  <c r="C1" i="14"/>
  <c r="B1" i="14"/>
  <c r="C1" i="13"/>
  <c r="B1" i="13"/>
  <c r="C1" i="12"/>
  <c r="B1" i="12"/>
  <c r="C1" i="11"/>
  <c r="B1" i="11"/>
  <c r="C1" i="10"/>
  <c r="B1" i="10"/>
  <c r="H65" i="15"/>
  <c r="H66" i="15"/>
  <c r="H67" i="15"/>
  <c r="H68" i="15"/>
  <c r="H69" i="15"/>
  <c r="H70" i="15"/>
  <c r="H71" i="15"/>
  <c r="H72" i="15"/>
  <c r="H73" i="15"/>
  <c r="H64" i="15"/>
  <c r="H65" i="14"/>
  <c r="H66" i="14"/>
  <c r="H67" i="14"/>
  <c r="H68" i="14"/>
  <c r="H69" i="14"/>
  <c r="H70" i="14"/>
  <c r="H71" i="14"/>
  <c r="H72" i="14"/>
  <c r="H73" i="14"/>
  <c r="H64" i="14"/>
  <c r="H65" i="13"/>
  <c r="H66" i="13"/>
  <c r="H67" i="13"/>
  <c r="H68" i="13"/>
  <c r="H69" i="13"/>
  <c r="H70" i="13"/>
  <c r="H71" i="13"/>
  <c r="H72" i="13"/>
  <c r="H73" i="13"/>
  <c r="H64" i="13"/>
  <c r="H65" i="6"/>
  <c r="H66" i="6"/>
  <c r="H67" i="6"/>
  <c r="H68" i="6"/>
  <c r="H69" i="6"/>
  <c r="H70" i="6"/>
  <c r="H71" i="6"/>
  <c r="H72" i="6"/>
  <c r="H73" i="6"/>
  <c r="H64" i="6"/>
  <c r="H88" i="12"/>
  <c r="H89" i="12"/>
  <c r="H90" i="12"/>
  <c r="H91" i="12"/>
  <c r="H92" i="12"/>
  <c r="H93" i="12"/>
  <c r="H94" i="12"/>
  <c r="H95" i="12"/>
  <c r="H96" i="12"/>
  <c r="H87" i="12"/>
  <c r="H88" i="11"/>
  <c r="H89" i="11"/>
  <c r="H90" i="11"/>
  <c r="H91" i="11"/>
  <c r="H92" i="11"/>
  <c r="H93" i="11"/>
  <c r="H94" i="11"/>
  <c r="H95" i="11"/>
  <c r="H96" i="11"/>
  <c r="H87" i="11"/>
  <c r="H88" i="10"/>
  <c r="H89" i="10"/>
  <c r="H90" i="10"/>
  <c r="H91" i="10"/>
  <c r="H92" i="10"/>
  <c r="H93" i="10"/>
  <c r="H94" i="10"/>
  <c r="H95" i="10"/>
  <c r="H96" i="10"/>
  <c r="H87" i="10"/>
  <c r="H88" i="5"/>
  <c r="H89" i="5"/>
  <c r="H90" i="5"/>
  <c r="H91" i="5"/>
  <c r="H92" i="5"/>
  <c r="H93" i="5"/>
  <c r="H94" i="5"/>
  <c r="H95" i="5"/>
  <c r="H96" i="5"/>
  <c r="H87" i="5"/>
  <c r="AQ31" i="9" l="1"/>
  <c r="AQ33" i="9" s="1"/>
  <c r="D52" i="18"/>
  <c r="K19" i="9"/>
  <c r="K22" i="9" s="1"/>
  <c r="H79" i="18"/>
  <c r="BH31" i="9"/>
  <c r="AX33" i="9"/>
  <c r="BH33" i="9" s="1"/>
  <c r="AL33" i="9"/>
  <c r="AN31" i="9"/>
  <c r="AN33" i="9" s="1"/>
  <c r="AB33" i="9"/>
  <c r="L18" i="9"/>
  <c r="G16" i="18"/>
  <c r="AI7" i="9" s="1"/>
  <c r="AI10" i="9" s="1"/>
  <c r="AI24" i="9" s="1"/>
  <c r="AI31" i="9" s="1"/>
  <c r="AI33" i="9" s="1"/>
  <c r="K34" i="9" s="1"/>
  <c r="G28" i="18"/>
  <c r="K8" i="9" s="1"/>
  <c r="R31" i="9"/>
  <c r="R33" i="9" s="1"/>
  <c r="F34" i="9" s="1"/>
  <c r="G41" i="17"/>
  <c r="H97" i="17"/>
  <c r="F26" i="9" s="1"/>
  <c r="F28" i="9" s="1"/>
  <c r="G17" i="17"/>
  <c r="I17" i="17"/>
  <c r="F7" i="9" s="1"/>
  <c r="I29" i="17"/>
  <c r="I41" i="17"/>
  <c r="O31" i="9"/>
  <c r="O33" i="9" s="1"/>
  <c r="C34" i="9" s="1"/>
  <c r="U31" i="9"/>
  <c r="U33" i="9" s="1"/>
  <c r="I34" i="9" s="1"/>
  <c r="V31" i="9"/>
  <c r="V33" i="9" s="1"/>
  <c r="J34" i="9" s="1"/>
  <c r="Q31" i="9"/>
  <c r="Q33" i="9" s="1"/>
  <c r="E34" i="9" s="1"/>
  <c r="S31" i="9"/>
  <c r="S33" i="9" s="1"/>
  <c r="P31" i="9"/>
  <c r="P33" i="9" s="1"/>
  <c r="T31" i="9"/>
  <c r="T33" i="9" s="1"/>
  <c r="H34" i="9" s="1"/>
  <c r="L111" i="10"/>
  <c r="L111" i="11"/>
  <c r="L111" i="12"/>
  <c r="L87" i="6"/>
  <c r="G27" i="9" s="1"/>
  <c r="L87" i="13"/>
  <c r="H27" i="9" s="1"/>
  <c r="L87" i="14"/>
  <c r="L87" i="15"/>
  <c r="L111" i="5"/>
  <c r="B17" i="9"/>
  <c r="L17" i="9" s="1"/>
  <c r="B16" i="9"/>
  <c r="L16" i="9" s="1"/>
  <c r="B15" i="9"/>
  <c r="L15" i="9" s="1"/>
  <c r="B14" i="9"/>
  <c r="L14" i="9" s="1"/>
  <c r="B13" i="9"/>
  <c r="L13" i="9" s="1"/>
  <c r="B12" i="9"/>
  <c r="L12" i="9" s="1"/>
  <c r="G34" i="9" l="1"/>
  <c r="D34" i="9"/>
  <c r="AV33" i="9"/>
  <c r="AV31" i="9"/>
  <c r="I42" i="17"/>
  <c r="F8" i="9" s="1"/>
  <c r="F10" i="9" s="1"/>
  <c r="K24" i="9" l="1"/>
  <c r="K31" i="9" s="1"/>
  <c r="L10" i="9"/>
  <c r="F22" i="9"/>
  <c r="F24" i="9" s="1"/>
  <c r="E100" i="15"/>
  <c r="J30" i="9" s="1"/>
  <c r="J27" i="9"/>
  <c r="H74" i="15"/>
  <c r="J26" i="9" s="1"/>
  <c r="E60" i="15"/>
  <c r="D46" i="15" s="1"/>
  <c r="F27" i="15"/>
  <c r="G27" i="15" s="1"/>
  <c r="F26" i="15"/>
  <c r="G26" i="15" s="1"/>
  <c r="F25" i="15"/>
  <c r="G25" i="15" s="1"/>
  <c r="F24" i="15"/>
  <c r="G24" i="15" s="1"/>
  <c r="F23" i="15"/>
  <c r="G23" i="15" s="1"/>
  <c r="F22" i="15"/>
  <c r="G22" i="15" s="1"/>
  <c r="F21" i="15"/>
  <c r="G21" i="15" s="1"/>
  <c r="F20" i="15"/>
  <c r="G20" i="15" s="1"/>
  <c r="F19" i="15"/>
  <c r="G19" i="15" s="1"/>
  <c r="F18" i="15"/>
  <c r="G18" i="15" s="1"/>
  <c r="F15" i="15"/>
  <c r="G15" i="15" s="1"/>
  <c r="F14" i="15"/>
  <c r="G14" i="15" s="1"/>
  <c r="F13" i="15"/>
  <c r="G13" i="15" s="1"/>
  <c r="F12" i="15"/>
  <c r="G12" i="15" s="1"/>
  <c r="F11" i="15"/>
  <c r="G11" i="15" s="1"/>
  <c r="F10" i="15"/>
  <c r="G10" i="15" s="1"/>
  <c r="F9" i="15"/>
  <c r="G9" i="15" s="1"/>
  <c r="F8" i="15"/>
  <c r="G8" i="15" s="1"/>
  <c r="F7" i="15"/>
  <c r="G7" i="15" s="1"/>
  <c r="F6" i="15"/>
  <c r="G6" i="15" s="1"/>
  <c r="E100" i="14"/>
  <c r="I30" i="9" s="1"/>
  <c r="H74" i="14"/>
  <c r="I26" i="9" s="1"/>
  <c r="E60" i="14"/>
  <c r="D46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E100" i="13"/>
  <c r="H30" i="9" s="1"/>
  <c r="H74" i="13"/>
  <c r="H26" i="9" s="1"/>
  <c r="E60" i="13"/>
  <c r="D46" i="13" s="1"/>
  <c r="H19" i="9" s="1"/>
  <c r="F27" i="13"/>
  <c r="G27" i="13" s="1"/>
  <c r="F26" i="13"/>
  <c r="G26" i="13" s="1"/>
  <c r="F25" i="13"/>
  <c r="G25" i="13" s="1"/>
  <c r="F24" i="13"/>
  <c r="G24" i="13" s="1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G7" i="13" s="1"/>
  <c r="F6" i="13"/>
  <c r="G6" i="13" s="1"/>
  <c r="E124" i="12"/>
  <c r="E30" i="9" s="1"/>
  <c r="E27" i="9"/>
  <c r="H97" i="12"/>
  <c r="E26" i="9" s="1"/>
  <c r="E83" i="12"/>
  <c r="E19" i="9" s="1"/>
  <c r="G49" i="12"/>
  <c r="G48" i="12"/>
  <c r="G47" i="12"/>
  <c r="G46" i="12"/>
  <c r="G45" i="12"/>
  <c r="D40" i="12"/>
  <c r="E40" i="12" s="1"/>
  <c r="H40" i="12" s="1"/>
  <c r="I40" i="12" s="1"/>
  <c r="D39" i="12"/>
  <c r="E39" i="12" s="1"/>
  <c r="H39" i="12" s="1"/>
  <c r="I39" i="12" s="1"/>
  <c r="D38" i="12"/>
  <c r="E38" i="12" s="1"/>
  <c r="H38" i="12" s="1"/>
  <c r="I38" i="12" s="1"/>
  <c r="D37" i="12"/>
  <c r="E37" i="12" s="1"/>
  <c r="H37" i="12" s="1"/>
  <c r="I37" i="12" s="1"/>
  <c r="D36" i="12"/>
  <c r="E36" i="12" s="1"/>
  <c r="H36" i="12" s="1"/>
  <c r="I36" i="12" s="1"/>
  <c r="D35" i="12"/>
  <c r="E35" i="12" s="1"/>
  <c r="H35" i="12" s="1"/>
  <c r="I35" i="12" s="1"/>
  <c r="D34" i="12"/>
  <c r="E34" i="12" s="1"/>
  <c r="H34" i="12" s="1"/>
  <c r="I34" i="12" s="1"/>
  <c r="D33" i="12"/>
  <c r="E33" i="12" s="1"/>
  <c r="H33" i="12" s="1"/>
  <c r="I33" i="12" s="1"/>
  <c r="D32" i="12"/>
  <c r="E32" i="12" s="1"/>
  <c r="H32" i="12" s="1"/>
  <c r="I32" i="12" s="1"/>
  <c r="D31" i="12"/>
  <c r="E31" i="12" s="1"/>
  <c r="H31" i="12" s="1"/>
  <c r="I31" i="12" s="1"/>
  <c r="I41" i="12" s="1"/>
  <c r="D28" i="12"/>
  <c r="E28" i="12" s="1"/>
  <c r="H28" i="12" s="1"/>
  <c r="I28" i="12" s="1"/>
  <c r="D27" i="12"/>
  <c r="E27" i="12" s="1"/>
  <c r="H27" i="12" s="1"/>
  <c r="I27" i="12" s="1"/>
  <c r="D26" i="12"/>
  <c r="E26" i="12" s="1"/>
  <c r="H26" i="12" s="1"/>
  <c r="I26" i="12" s="1"/>
  <c r="D25" i="12"/>
  <c r="E25" i="12" s="1"/>
  <c r="H25" i="12" s="1"/>
  <c r="I25" i="12" s="1"/>
  <c r="D24" i="12"/>
  <c r="E24" i="12" s="1"/>
  <c r="H24" i="12" s="1"/>
  <c r="I24" i="12" s="1"/>
  <c r="D23" i="12"/>
  <c r="E23" i="12" s="1"/>
  <c r="H23" i="12" s="1"/>
  <c r="I23" i="12" s="1"/>
  <c r="D22" i="12"/>
  <c r="E22" i="12" s="1"/>
  <c r="H22" i="12" s="1"/>
  <c r="I22" i="12" s="1"/>
  <c r="D21" i="12"/>
  <c r="E21" i="12" s="1"/>
  <c r="H21" i="12" s="1"/>
  <c r="I21" i="12" s="1"/>
  <c r="D20" i="12"/>
  <c r="E20" i="12" s="1"/>
  <c r="H20" i="12" s="1"/>
  <c r="I20" i="12" s="1"/>
  <c r="D19" i="12"/>
  <c r="E19" i="12" s="1"/>
  <c r="H19" i="12" s="1"/>
  <c r="I19" i="12" s="1"/>
  <c r="D16" i="12"/>
  <c r="E16" i="12" s="1"/>
  <c r="H16" i="12" s="1"/>
  <c r="I16" i="12" s="1"/>
  <c r="D15" i="12"/>
  <c r="E15" i="12" s="1"/>
  <c r="H15" i="12" s="1"/>
  <c r="I15" i="12" s="1"/>
  <c r="D14" i="12"/>
  <c r="E14" i="12" s="1"/>
  <c r="H14" i="12" s="1"/>
  <c r="I14" i="12" s="1"/>
  <c r="D13" i="12"/>
  <c r="E13" i="12" s="1"/>
  <c r="H13" i="12" s="1"/>
  <c r="I13" i="12" s="1"/>
  <c r="D12" i="12"/>
  <c r="E12" i="12" s="1"/>
  <c r="H12" i="12" s="1"/>
  <c r="I12" i="12" s="1"/>
  <c r="D11" i="12"/>
  <c r="E11" i="12" s="1"/>
  <c r="H11" i="12" s="1"/>
  <c r="I11" i="12" s="1"/>
  <c r="D10" i="12"/>
  <c r="E10" i="12" s="1"/>
  <c r="H10" i="12" s="1"/>
  <c r="I10" i="12" s="1"/>
  <c r="D9" i="12"/>
  <c r="E9" i="12" s="1"/>
  <c r="H9" i="12" s="1"/>
  <c r="I9" i="12" s="1"/>
  <c r="D8" i="12"/>
  <c r="E8" i="12" s="1"/>
  <c r="H8" i="12" s="1"/>
  <c r="I8" i="12" s="1"/>
  <c r="D7" i="12"/>
  <c r="E7" i="12" s="1"/>
  <c r="H7" i="12" s="1"/>
  <c r="I7" i="12" s="1"/>
  <c r="I17" i="12" s="1"/>
  <c r="E7" i="9" s="1"/>
  <c r="G4" i="12"/>
  <c r="E124" i="11"/>
  <c r="D30" i="9" s="1"/>
  <c r="H97" i="11"/>
  <c r="D26" i="9" s="1"/>
  <c r="E83" i="11"/>
  <c r="D19" i="9" s="1"/>
  <c r="G49" i="11"/>
  <c r="G48" i="11"/>
  <c r="G47" i="11"/>
  <c r="G46" i="11"/>
  <c r="G45" i="11"/>
  <c r="D40" i="11"/>
  <c r="E40" i="11" s="1"/>
  <c r="H40" i="11" s="1"/>
  <c r="I40" i="11" s="1"/>
  <c r="D39" i="11"/>
  <c r="E39" i="11" s="1"/>
  <c r="H39" i="11" s="1"/>
  <c r="I39" i="11" s="1"/>
  <c r="D38" i="11"/>
  <c r="E38" i="11" s="1"/>
  <c r="H38" i="11" s="1"/>
  <c r="I38" i="11" s="1"/>
  <c r="D37" i="11"/>
  <c r="E37" i="11" s="1"/>
  <c r="H37" i="11" s="1"/>
  <c r="I37" i="11" s="1"/>
  <c r="D36" i="11"/>
  <c r="E36" i="11" s="1"/>
  <c r="H36" i="11" s="1"/>
  <c r="I36" i="11" s="1"/>
  <c r="D35" i="11"/>
  <c r="E35" i="11" s="1"/>
  <c r="H35" i="11" s="1"/>
  <c r="I35" i="11" s="1"/>
  <c r="D34" i="11"/>
  <c r="E34" i="11" s="1"/>
  <c r="H34" i="11" s="1"/>
  <c r="I34" i="11" s="1"/>
  <c r="D33" i="11"/>
  <c r="E33" i="11" s="1"/>
  <c r="H33" i="11" s="1"/>
  <c r="I33" i="11" s="1"/>
  <c r="D32" i="11"/>
  <c r="E32" i="11" s="1"/>
  <c r="H32" i="11" s="1"/>
  <c r="I32" i="11" s="1"/>
  <c r="D31" i="11"/>
  <c r="E31" i="11" s="1"/>
  <c r="H31" i="11" s="1"/>
  <c r="I31" i="11" s="1"/>
  <c r="D28" i="11"/>
  <c r="E28" i="11" s="1"/>
  <c r="H28" i="11" s="1"/>
  <c r="I28" i="11" s="1"/>
  <c r="E27" i="11"/>
  <c r="H27" i="11" s="1"/>
  <c r="I27" i="11" s="1"/>
  <c r="D27" i="11"/>
  <c r="D26" i="11"/>
  <c r="E26" i="11" s="1"/>
  <c r="H26" i="11" s="1"/>
  <c r="I26" i="11" s="1"/>
  <c r="E25" i="11"/>
  <c r="H25" i="11" s="1"/>
  <c r="I25" i="11" s="1"/>
  <c r="D25" i="11"/>
  <c r="D24" i="11"/>
  <c r="E24" i="11" s="1"/>
  <c r="H24" i="11" s="1"/>
  <c r="I24" i="11" s="1"/>
  <c r="E23" i="11"/>
  <c r="H23" i="11" s="1"/>
  <c r="I23" i="11" s="1"/>
  <c r="D23" i="11"/>
  <c r="D22" i="11"/>
  <c r="E22" i="11" s="1"/>
  <c r="H22" i="11" s="1"/>
  <c r="I22" i="11" s="1"/>
  <c r="E21" i="11"/>
  <c r="H21" i="11" s="1"/>
  <c r="I21" i="11" s="1"/>
  <c r="D21" i="11"/>
  <c r="D20" i="11"/>
  <c r="E20" i="11" s="1"/>
  <c r="H20" i="11" s="1"/>
  <c r="I20" i="11" s="1"/>
  <c r="D19" i="11"/>
  <c r="E19" i="11" s="1"/>
  <c r="H19" i="11" s="1"/>
  <c r="I19" i="11" s="1"/>
  <c r="E16" i="11"/>
  <c r="H16" i="11" s="1"/>
  <c r="I16" i="11" s="1"/>
  <c r="D16" i="11"/>
  <c r="D15" i="11"/>
  <c r="E15" i="11" s="1"/>
  <c r="H15" i="11" s="1"/>
  <c r="I15" i="11" s="1"/>
  <c r="E14" i="11"/>
  <c r="H14" i="11" s="1"/>
  <c r="I14" i="11" s="1"/>
  <c r="D14" i="11"/>
  <c r="D13" i="11"/>
  <c r="E13" i="11" s="1"/>
  <c r="H13" i="11" s="1"/>
  <c r="I13" i="11" s="1"/>
  <c r="E12" i="11"/>
  <c r="H12" i="11" s="1"/>
  <c r="I12" i="11" s="1"/>
  <c r="D12" i="11"/>
  <c r="D11" i="11"/>
  <c r="E11" i="11" s="1"/>
  <c r="H11" i="11" s="1"/>
  <c r="I11" i="11" s="1"/>
  <c r="E10" i="11"/>
  <c r="H10" i="11" s="1"/>
  <c r="I10" i="11" s="1"/>
  <c r="D10" i="11"/>
  <c r="D9" i="11"/>
  <c r="E9" i="11" s="1"/>
  <c r="H9" i="11" s="1"/>
  <c r="I9" i="11" s="1"/>
  <c r="E8" i="11"/>
  <c r="H8" i="11" s="1"/>
  <c r="I8" i="11" s="1"/>
  <c r="D8" i="11"/>
  <c r="D7" i="11"/>
  <c r="E7" i="11" s="1"/>
  <c r="H7" i="11" s="1"/>
  <c r="I7" i="11" s="1"/>
  <c r="G4" i="11"/>
  <c r="E124" i="10"/>
  <c r="C30" i="9" s="1"/>
  <c r="H97" i="10"/>
  <c r="C26" i="9" s="1"/>
  <c r="E83" i="10"/>
  <c r="G49" i="10"/>
  <c r="G48" i="10"/>
  <c r="G47" i="10"/>
  <c r="G46" i="10"/>
  <c r="G45" i="10"/>
  <c r="D40" i="10"/>
  <c r="E40" i="10" s="1"/>
  <c r="H40" i="10" s="1"/>
  <c r="I40" i="10" s="1"/>
  <c r="D39" i="10"/>
  <c r="E39" i="10" s="1"/>
  <c r="H39" i="10" s="1"/>
  <c r="I39" i="10" s="1"/>
  <c r="D38" i="10"/>
  <c r="E38" i="10" s="1"/>
  <c r="H38" i="10" s="1"/>
  <c r="I38" i="10" s="1"/>
  <c r="D37" i="10"/>
  <c r="E37" i="10" s="1"/>
  <c r="H37" i="10" s="1"/>
  <c r="I37" i="10" s="1"/>
  <c r="D36" i="10"/>
  <c r="E36" i="10" s="1"/>
  <c r="H36" i="10" s="1"/>
  <c r="I36" i="10" s="1"/>
  <c r="D35" i="10"/>
  <c r="E35" i="10" s="1"/>
  <c r="H35" i="10" s="1"/>
  <c r="I35" i="10" s="1"/>
  <c r="D34" i="10"/>
  <c r="E34" i="10" s="1"/>
  <c r="H34" i="10" s="1"/>
  <c r="I34" i="10" s="1"/>
  <c r="D33" i="10"/>
  <c r="E33" i="10" s="1"/>
  <c r="H33" i="10" s="1"/>
  <c r="I33" i="10" s="1"/>
  <c r="D32" i="10"/>
  <c r="E32" i="10" s="1"/>
  <c r="H32" i="10" s="1"/>
  <c r="I32" i="10" s="1"/>
  <c r="D31" i="10"/>
  <c r="E31" i="10" s="1"/>
  <c r="H31" i="10" s="1"/>
  <c r="I31" i="10" s="1"/>
  <c r="D28" i="10"/>
  <c r="E28" i="10" s="1"/>
  <c r="H28" i="10" s="1"/>
  <c r="I28" i="10" s="1"/>
  <c r="D27" i="10"/>
  <c r="E27" i="10" s="1"/>
  <c r="H27" i="10" s="1"/>
  <c r="I27" i="10" s="1"/>
  <c r="D26" i="10"/>
  <c r="E26" i="10" s="1"/>
  <c r="H26" i="10" s="1"/>
  <c r="I26" i="10" s="1"/>
  <c r="D25" i="10"/>
  <c r="E25" i="10" s="1"/>
  <c r="H25" i="10" s="1"/>
  <c r="I25" i="10" s="1"/>
  <c r="D24" i="10"/>
  <c r="E24" i="10" s="1"/>
  <c r="H24" i="10" s="1"/>
  <c r="I24" i="10" s="1"/>
  <c r="D23" i="10"/>
  <c r="E23" i="10" s="1"/>
  <c r="H23" i="10" s="1"/>
  <c r="I23" i="10" s="1"/>
  <c r="D22" i="10"/>
  <c r="E22" i="10" s="1"/>
  <c r="H22" i="10" s="1"/>
  <c r="I22" i="10" s="1"/>
  <c r="D21" i="10"/>
  <c r="E21" i="10" s="1"/>
  <c r="H21" i="10" s="1"/>
  <c r="I21" i="10" s="1"/>
  <c r="D20" i="10"/>
  <c r="E20" i="10" s="1"/>
  <c r="H20" i="10" s="1"/>
  <c r="I20" i="10" s="1"/>
  <c r="D19" i="10"/>
  <c r="E19" i="10" s="1"/>
  <c r="H19" i="10" s="1"/>
  <c r="I19" i="10" s="1"/>
  <c r="D16" i="10"/>
  <c r="E16" i="10" s="1"/>
  <c r="H16" i="10" s="1"/>
  <c r="I16" i="10" s="1"/>
  <c r="D15" i="10"/>
  <c r="E15" i="10" s="1"/>
  <c r="H15" i="10" s="1"/>
  <c r="I15" i="10" s="1"/>
  <c r="D14" i="10"/>
  <c r="E14" i="10" s="1"/>
  <c r="H14" i="10" s="1"/>
  <c r="I14" i="10" s="1"/>
  <c r="D13" i="10"/>
  <c r="E13" i="10" s="1"/>
  <c r="H13" i="10" s="1"/>
  <c r="I13" i="10" s="1"/>
  <c r="D12" i="10"/>
  <c r="E12" i="10" s="1"/>
  <c r="H12" i="10" s="1"/>
  <c r="I12" i="10" s="1"/>
  <c r="D11" i="10"/>
  <c r="E11" i="10" s="1"/>
  <c r="H11" i="10" s="1"/>
  <c r="I11" i="10" s="1"/>
  <c r="D10" i="10"/>
  <c r="E10" i="10" s="1"/>
  <c r="H10" i="10" s="1"/>
  <c r="I10" i="10" s="1"/>
  <c r="D9" i="10"/>
  <c r="E9" i="10" s="1"/>
  <c r="H9" i="10" s="1"/>
  <c r="I9" i="10" s="1"/>
  <c r="D8" i="10"/>
  <c r="E8" i="10" s="1"/>
  <c r="H8" i="10" s="1"/>
  <c r="I8" i="10" s="1"/>
  <c r="D7" i="10"/>
  <c r="E7" i="10" s="1"/>
  <c r="H7" i="10" s="1"/>
  <c r="I7" i="10" s="1"/>
  <c r="G4" i="10"/>
  <c r="K33" i="9" l="1"/>
  <c r="J19" i="9"/>
  <c r="D47" i="15"/>
  <c r="D47" i="14"/>
  <c r="I19" i="9"/>
  <c r="G50" i="11"/>
  <c r="D9" i="9" s="1"/>
  <c r="I29" i="12"/>
  <c r="G50" i="12"/>
  <c r="E9" i="9" s="1"/>
  <c r="I29" i="11"/>
  <c r="I17" i="11"/>
  <c r="D7" i="9" s="1"/>
  <c r="D68" i="11"/>
  <c r="D69" i="11" s="1"/>
  <c r="F31" i="9"/>
  <c r="F33" i="9" s="1"/>
  <c r="I41" i="11"/>
  <c r="I42" i="11" s="1"/>
  <c r="D8" i="9" s="1"/>
  <c r="I17" i="10"/>
  <c r="C7" i="9" s="1"/>
  <c r="I41" i="10"/>
  <c r="G41" i="11"/>
  <c r="G17" i="11"/>
  <c r="G29" i="11"/>
  <c r="G17" i="12"/>
  <c r="G29" i="12"/>
  <c r="G41" i="12"/>
  <c r="G29" i="10"/>
  <c r="G41" i="10"/>
  <c r="G17" i="10"/>
  <c r="G28" i="15"/>
  <c r="J8" i="9" s="1"/>
  <c r="G16" i="15"/>
  <c r="J7" i="9" s="1"/>
  <c r="G28" i="14"/>
  <c r="I8" i="9" s="1"/>
  <c r="G16" i="14"/>
  <c r="I7" i="9" s="1"/>
  <c r="D47" i="13"/>
  <c r="G28" i="13"/>
  <c r="H8" i="9" s="1"/>
  <c r="G16" i="13"/>
  <c r="H7" i="9" s="1"/>
  <c r="I42" i="12"/>
  <c r="E8" i="9" s="1"/>
  <c r="E28" i="9"/>
  <c r="D68" i="12"/>
  <c r="D69" i="12" s="1"/>
  <c r="D68" i="10"/>
  <c r="D69" i="10" s="1"/>
  <c r="C19" i="9"/>
  <c r="G50" i="10"/>
  <c r="C9" i="9" s="1"/>
  <c r="D27" i="9"/>
  <c r="D28" i="9" s="1"/>
  <c r="I27" i="9"/>
  <c r="I28" i="9" s="1"/>
  <c r="H28" i="9"/>
  <c r="I29" i="10"/>
  <c r="I21" i="9" l="1"/>
  <c r="L21" i="9" s="1"/>
  <c r="I42" i="10"/>
  <c r="C8" i="9" s="1"/>
  <c r="C22" i="9" s="1"/>
  <c r="J10" i="9"/>
  <c r="J22" i="9" s="1"/>
  <c r="J24" i="9" s="1"/>
  <c r="I10" i="9"/>
  <c r="I22" i="9" s="1"/>
  <c r="I24" i="9" s="1"/>
  <c r="I31" i="9" s="1"/>
  <c r="I33" i="9" s="1"/>
  <c r="H10" i="9"/>
  <c r="H22" i="9" s="1"/>
  <c r="H24" i="9" s="1"/>
  <c r="H31" i="9" s="1"/>
  <c r="H33" i="9" s="1"/>
  <c r="C27" i="9"/>
  <c r="C28" i="9" s="1"/>
  <c r="G4" i="5"/>
  <c r="C1" i="6"/>
  <c r="B1" i="6"/>
  <c r="E100" i="6"/>
  <c r="G30" i="9" s="1"/>
  <c r="H74" i="6"/>
  <c r="G26" i="9" s="1"/>
  <c r="E60" i="6"/>
  <c r="D46" i="6" s="1"/>
  <c r="G19" i="9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G46" i="5"/>
  <c r="G47" i="5"/>
  <c r="G48" i="5"/>
  <c r="G49" i="5"/>
  <c r="C1" i="5"/>
  <c r="E124" i="5"/>
  <c r="B30" i="9" s="1"/>
  <c r="H97" i="5"/>
  <c r="B26" i="9" s="1"/>
  <c r="L26" i="9" s="1"/>
  <c r="E83" i="5"/>
  <c r="B19" i="9" s="1"/>
  <c r="L19" i="9" s="1"/>
  <c r="G45" i="5"/>
  <c r="D40" i="5"/>
  <c r="E40" i="5" s="1"/>
  <c r="H40" i="5" s="1"/>
  <c r="D39" i="5"/>
  <c r="D38" i="5"/>
  <c r="E38" i="5" s="1"/>
  <c r="D37" i="5"/>
  <c r="D36" i="5"/>
  <c r="E36" i="5" s="1"/>
  <c r="H36" i="5" s="1"/>
  <c r="D35" i="5"/>
  <c r="D34" i="5"/>
  <c r="E34" i="5" s="1"/>
  <c r="D33" i="5"/>
  <c r="D32" i="5"/>
  <c r="E32" i="5" s="1"/>
  <c r="H32" i="5" s="1"/>
  <c r="D31" i="5"/>
  <c r="E31" i="5" s="1"/>
  <c r="H31" i="5" s="1"/>
  <c r="D28" i="5"/>
  <c r="D27" i="5"/>
  <c r="D26" i="5"/>
  <c r="D25" i="5"/>
  <c r="D24" i="5"/>
  <c r="D23" i="5"/>
  <c r="D22" i="5"/>
  <c r="D21" i="5"/>
  <c r="D20" i="5"/>
  <c r="D19" i="5"/>
  <c r="D16" i="5"/>
  <c r="D15" i="5"/>
  <c r="E15" i="5" s="1"/>
  <c r="H15" i="5" s="1"/>
  <c r="D14" i="5"/>
  <c r="D13" i="5"/>
  <c r="E13" i="5" s="1"/>
  <c r="H13" i="5" s="1"/>
  <c r="D12" i="5"/>
  <c r="D11" i="5"/>
  <c r="E11" i="5" s="1"/>
  <c r="H11" i="5" s="1"/>
  <c r="D10" i="5"/>
  <c r="D9" i="5"/>
  <c r="E9" i="5" s="1"/>
  <c r="H9" i="5" s="1"/>
  <c r="D8" i="5"/>
  <c r="D7" i="5"/>
  <c r="E28" i="5"/>
  <c r="H28" i="5" s="1"/>
  <c r="C10" i="9" l="1"/>
  <c r="G50" i="5"/>
  <c r="B9" i="9" s="1"/>
  <c r="J31" i="9"/>
  <c r="J33" i="9" s="1"/>
  <c r="G17" i="5"/>
  <c r="G29" i="5"/>
  <c r="G41" i="5"/>
  <c r="G28" i="9"/>
  <c r="C24" i="9"/>
  <c r="C31" i="9" s="1"/>
  <c r="C33" i="9" s="1"/>
  <c r="D68" i="5"/>
  <c r="D69" i="5" s="1"/>
  <c r="G28" i="6"/>
  <c r="G8" i="9" s="1"/>
  <c r="D47" i="6"/>
  <c r="I32" i="5"/>
  <c r="I36" i="5"/>
  <c r="I40" i="5"/>
  <c r="H38" i="5"/>
  <c r="I38" i="5" s="1"/>
  <c r="H34" i="5"/>
  <c r="I34" i="5" s="1"/>
  <c r="I13" i="5"/>
  <c r="I9" i="5"/>
  <c r="I11" i="5"/>
  <c r="I15" i="5"/>
  <c r="E7" i="5"/>
  <c r="I28" i="5"/>
  <c r="E39" i="5"/>
  <c r="G16" i="6"/>
  <c r="G7" i="9" s="1"/>
  <c r="B27" i="9"/>
  <c r="E8" i="5"/>
  <c r="H8" i="5" s="1"/>
  <c r="E10" i="5"/>
  <c r="H10" i="5" s="1"/>
  <c r="E12" i="5"/>
  <c r="H12" i="5" s="1"/>
  <c r="E14" i="5"/>
  <c r="H14" i="5" s="1"/>
  <c r="E16" i="5"/>
  <c r="H16" i="5" s="1"/>
  <c r="E19" i="5"/>
  <c r="H19" i="5" s="1"/>
  <c r="E21" i="5"/>
  <c r="H21" i="5" s="1"/>
  <c r="E23" i="5"/>
  <c r="H23" i="5" s="1"/>
  <c r="E25" i="5"/>
  <c r="H25" i="5" s="1"/>
  <c r="E27" i="5"/>
  <c r="H27" i="5" s="1"/>
  <c r="I31" i="5"/>
  <c r="E33" i="5"/>
  <c r="E35" i="5"/>
  <c r="E37" i="5"/>
  <c r="E20" i="5"/>
  <c r="H20" i="5" s="1"/>
  <c r="E22" i="5"/>
  <c r="H22" i="5" s="1"/>
  <c r="E24" i="5"/>
  <c r="H24" i="5" s="1"/>
  <c r="E26" i="5"/>
  <c r="H26" i="5" s="1"/>
  <c r="G10" i="9" l="1"/>
  <c r="G22" i="9" s="1"/>
  <c r="G24" i="9" s="1"/>
  <c r="B28" i="9"/>
  <c r="L28" i="9" s="1"/>
  <c r="H7" i="5"/>
  <c r="I7" i="5" s="1"/>
  <c r="H33" i="5"/>
  <c r="I33" i="5" s="1"/>
  <c r="H39" i="5"/>
  <c r="I39" i="5" s="1"/>
  <c r="H35" i="5"/>
  <c r="I35" i="5" s="1"/>
  <c r="H37" i="5"/>
  <c r="I37" i="5" s="1"/>
  <c r="I14" i="5"/>
  <c r="I12" i="5"/>
  <c r="I16" i="5"/>
  <c r="I8" i="5"/>
  <c r="I10" i="5"/>
  <c r="I22" i="5"/>
  <c r="I25" i="5"/>
  <c r="I26" i="5"/>
  <c r="I24" i="5"/>
  <c r="I27" i="5"/>
  <c r="I21" i="5"/>
  <c r="I20" i="5"/>
  <c r="I23" i="5"/>
  <c r="G31" i="9" l="1"/>
  <c r="G33" i="9" s="1"/>
  <c r="I41" i="5"/>
  <c r="I17" i="5"/>
  <c r="I19" i="5"/>
  <c r="I29" i="5" s="1"/>
  <c r="I42" i="5" l="1"/>
  <c r="B8" i="9" s="1"/>
  <c r="L8" i="9" s="1"/>
  <c r="B7" i="9"/>
  <c r="L7" i="9" l="1"/>
  <c r="B10" i="9"/>
  <c r="E22" i="9"/>
  <c r="E10" i="9"/>
  <c r="D22" i="9"/>
  <c r="D10" i="9"/>
  <c r="X7" i="9" l="1"/>
  <c r="N10" i="9"/>
  <c r="AJ7" i="9"/>
  <c r="Z10" i="9"/>
  <c r="B22" i="9"/>
  <c r="L22" i="9" s="1"/>
  <c r="E24" i="9"/>
  <c r="E31" i="9" s="1"/>
  <c r="E33" i="9" s="1"/>
  <c r="D24" i="9"/>
  <c r="D31" i="9" s="1"/>
  <c r="D33" i="9" s="1"/>
  <c r="N22" i="9" l="1"/>
  <c r="X22" i="9" s="1"/>
  <c r="X21" i="9"/>
  <c r="X10" i="9"/>
  <c r="Z22" i="9"/>
  <c r="AJ22" i="9" s="1"/>
  <c r="AJ21" i="9"/>
  <c r="AJ10" i="9"/>
  <c r="B24" i="9"/>
  <c r="B31" i="9" s="1"/>
  <c r="Z24" i="9" l="1"/>
  <c r="N24" i="9"/>
  <c r="X24" i="9" s="1"/>
  <c r="L24" i="9"/>
  <c r="B33" i="9"/>
  <c r="L33" i="9" s="1"/>
  <c r="L31" i="9"/>
  <c r="C6" i="2" s="1"/>
  <c r="N31" i="9" l="1"/>
  <c r="N33" i="9" s="1"/>
  <c r="X31" i="9"/>
  <c r="Z31" i="9"/>
  <c r="AJ24" i="9"/>
  <c r="C7" i="2"/>
  <c r="Z33" i="9" l="1"/>
  <c r="AJ33" i="9" s="1"/>
  <c r="AJ31" i="9"/>
  <c r="X33" i="9"/>
  <c r="B34" i="9" l="1"/>
  <c r="L34" i="9"/>
</calcChain>
</file>

<file path=xl/sharedStrings.xml><?xml version="1.0" encoding="utf-8"?>
<sst xmlns="http://schemas.openxmlformats.org/spreadsheetml/2006/main" count="1110" uniqueCount="210">
  <si>
    <t>Tableau budgétaire</t>
  </si>
  <si>
    <t>Projet</t>
  </si>
  <si>
    <t>Choisissez un élément</t>
  </si>
  <si>
    <t>Durée</t>
  </si>
  <si>
    <t>Budget</t>
  </si>
  <si>
    <t>Attention: Veuillez remplir la colonne adéquate selon votre type d'organisme!</t>
  </si>
  <si>
    <t>Renseignements administratifs</t>
  </si>
  <si>
    <t>N° de feuille à compléter par chaque partenaire</t>
  </si>
  <si>
    <t>Nom de l'organisme</t>
  </si>
  <si>
    <t>Type du participant</t>
  </si>
  <si>
    <t xml:space="preserve">Nom de l'unité ou département </t>
  </si>
  <si>
    <t>Forme juridique</t>
  </si>
  <si>
    <t>N° entreprise</t>
  </si>
  <si>
    <t>N° TVA</t>
  </si>
  <si>
    <t>Code NACE</t>
  </si>
  <si>
    <t xml:space="preserve">Description de l'activité </t>
  </si>
  <si>
    <r>
      <t>Adresse</t>
    </r>
    <r>
      <rPr>
        <b/>
        <sz val="10"/>
        <rFont val="Calibri"/>
        <family val="2"/>
      </rPr>
      <t xml:space="preserve"> siège social</t>
    </r>
    <r>
      <rPr>
        <sz val="10"/>
        <rFont val="Calibri"/>
        <family val="2"/>
      </rPr>
      <t xml:space="preserve"> : rue, n°</t>
    </r>
  </si>
  <si>
    <r>
      <t xml:space="preserve">Adresse </t>
    </r>
    <r>
      <rPr>
        <b/>
        <sz val="10"/>
        <rFont val="Calibri"/>
        <family val="2"/>
      </rPr>
      <t>siège social</t>
    </r>
    <r>
      <rPr>
        <sz val="10"/>
        <rFont val="Calibri"/>
        <family val="2"/>
      </rPr>
      <t xml:space="preserve"> : code postal</t>
    </r>
  </si>
  <si>
    <r>
      <t xml:space="preserve">Adresse </t>
    </r>
    <r>
      <rPr>
        <b/>
        <sz val="10"/>
        <rFont val="Calibri"/>
        <family val="2"/>
      </rPr>
      <t>siège social</t>
    </r>
    <r>
      <rPr>
        <sz val="10"/>
        <rFont val="Calibri"/>
        <family val="2"/>
      </rPr>
      <t xml:space="preserve"> : localité</t>
    </r>
  </si>
  <si>
    <r>
      <t xml:space="preserve">Adresse </t>
    </r>
    <r>
      <rPr>
        <b/>
        <sz val="10"/>
        <rFont val="Calibri"/>
        <family val="2"/>
      </rPr>
      <t xml:space="preserve">siège exploitation </t>
    </r>
    <r>
      <rPr>
        <sz val="10"/>
        <rFont val="Calibri"/>
        <family val="2"/>
      </rPr>
      <t>ou de l'unité : rue, n°</t>
    </r>
  </si>
  <si>
    <r>
      <t xml:space="preserve">Adresse </t>
    </r>
    <r>
      <rPr>
        <b/>
        <sz val="10"/>
        <rFont val="Calibri"/>
        <family val="2"/>
      </rPr>
      <t>siège d'exploitation</t>
    </r>
    <r>
      <rPr>
        <sz val="10"/>
        <rFont val="Calibri"/>
        <family val="2"/>
      </rPr>
      <t xml:space="preserve"> ou de l'unité: code postal</t>
    </r>
  </si>
  <si>
    <r>
      <t xml:space="preserve">Adresse </t>
    </r>
    <r>
      <rPr>
        <b/>
        <sz val="10"/>
        <rFont val="Calibri"/>
        <family val="2"/>
      </rPr>
      <t>siège d'exploitation</t>
    </r>
    <r>
      <rPr>
        <sz val="10"/>
        <rFont val="Calibri"/>
        <family val="2"/>
      </rPr>
      <t xml:space="preserve"> ou de l'unité : localité</t>
    </r>
  </si>
  <si>
    <t>Site web</t>
  </si>
  <si>
    <t>Responsable (NOM)</t>
  </si>
  <si>
    <t>Responsable (Prénom)</t>
  </si>
  <si>
    <t>Responsable (Civilité)</t>
  </si>
  <si>
    <t>Responsable (Titre)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</si>
  <si>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</si>
  <si>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</si>
  <si>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</si>
  <si>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</si>
  <si>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</si>
  <si>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</si>
  <si>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Personne de contact (Titre)</t>
  </si>
  <si>
    <t>Personne de contact (Fonction)</t>
  </si>
  <si>
    <t>Personne de contact (N° téléphone)</t>
  </si>
  <si>
    <t>Personne de contact (Email)</t>
  </si>
  <si>
    <t>N° compte IBAN</t>
  </si>
  <si>
    <t>N° BIC</t>
  </si>
  <si>
    <t>Communication sur compte</t>
  </si>
  <si>
    <t>Taux de financement dans le projet</t>
  </si>
  <si>
    <t>PE</t>
  </si>
  <si>
    <t>HE</t>
  </si>
  <si>
    <t>Oui</t>
  </si>
  <si>
    <t>Mme</t>
  </si>
  <si>
    <t>ME</t>
  </si>
  <si>
    <t>Non</t>
  </si>
  <si>
    <t>M.</t>
  </si>
  <si>
    <t>GE</t>
  </si>
  <si>
    <t>UNIV</t>
  </si>
  <si>
    <t>CRa</t>
  </si>
  <si>
    <t>OR</t>
  </si>
  <si>
    <t>TYPE 1</t>
  </si>
  <si>
    <t>TYPE 2</t>
  </si>
  <si>
    <t>OUI_NON</t>
  </si>
  <si>
    <t>CIV</t>
  </si>
  <si>
    <t>Univ/HE 1</t>
  </si>
  <si>
    <t>Univ/HE 2</t>
  </si>
  <si>
    <t>Univ/HE 3</t>
  </si>
  <si>
    <t>Univ/HE 4</t>
  </si>
  <si>
    <t>Nom du Partenaire :</t>
  </si>
  <si>
    <t>10 à 19</t>
  </si>
  <si>
    <t>20 et +</t>
  </si>
  <si>
    <t>Ouvriers</t>
  </si>
  <si>
    <t>Durée de la recherche en mois</t>
  </si>
  <si>
    <t>Taux de chargement 
Ouvriers</t>
  </si>
  <si>
    <t>Taux de chargement 
Employés</t>
  </si>
  <si>
    <t>1 : PERSONNEL</t>
  </si>
  <si>
    <t>Employés</t>
  </si>
  <si>
    <t>Prénom, Nom</t>
  </si>
  <si>
    <t>Salaire brut mensuel</t>
  </si>
  <si>
    <t>Salaire brut annuel    (mensuel*12)</t>
  </si>
  <si>
    <t>Durée occupation (mois)</t>
  </si>
  <si>
    <t>Coût total (montant arrondi à la centaine supérieure)</t>
  </si>
  <si>
    <t>Employés et cadres (Chercheurs)</t>
  </si>
  <si>
    <t>ETP</t>
  </si>
  <si>
    <t>Total</t>
  </si>
  <si>
    <t>Employés et cadres (Techniciens)</t>
  </si>
  <si>
    <t>Total Ouvrier et Techniciens</t>
  </si>
  <si>
    <t>Fonction / Qualification</t>
  </si>
  <si>
    <t xml:space="preserve">Nom de la société de management  </t>
  </si>
  <si>
    <t>Barème mensuel</t>
  </si>
  <si>
    <t xml:space="preserve">Taux occupation </t>
  </si>
  <si>
    <t>Coût total</t>
  </si>
  <si>
    <t>Nom</t>
  </si>
  <si>
    <t>2 : FONCTIONNEMENT</t>
  </si>
  <si>
    <t>Description et/ou liste des frais ou équipements concernés</t>
  </si>
  <si>
    <t>Motif d'utilisation dans la recherche</t>
  </si>
  <si>
    <t>Coûts</t>
  </si>
  <si>
    <t>Consommables</t>
  </si>
  <si>
    <t>Démonstrateur (fournitures et matériel)</t>
  </si>
  <si>
    <t>Maintenance des équipements</t>
  </si>
  <si>
    <t>Missions à l'étranger</t>
  </si>
  <si>
    <t>Outillage</t>
  </si>
  <si>
    <t>Petit matériel</t>
  </si>
  <si>
    <t>Prestation interne</t>
  </si>
  <si>
    <t>Total (hors frais fortaires additionnels</t>
  </si>
  <si>
    <t>Prestations internes</t>
  </si>
  <si>
    <t>Nom du prestataire interne</t>
  </si>
  <si>
    <t xml:space="preserve">Nature  </t>
  </si>
  <si>
    <t xml:space="preserve">Motif(s)  </t>
  </si>
  <si>
    <t>Durée </t>
  </si>
  <si>
    <t xml:space="preserve">Coût </t>
  </si>
  <si>
    <t>4 : EQUIPEMENT</t>
  </si>
  <si>
    <t>Acquisition matériel</t>
  </si>
  <si>
    <t xml:space="preserve">Description du matériel </t>
  </si>
  <si>
    <t>Motif d’utilisation dans la recherche</t>
  </si>
  <si>
    <t>Montant de l'achat</t>
  </si>
  <si>
    <t>Date de mise en service effective</t>
  </si>
  <si>
    <t>Taux d'utilisation dans la recherche en %</t>
  </si>
  <si>
    <t>Coût pour la recherche</t>
  </si>
  <si>
    <t>Amortissement matériel 3 ans (informatique) 5 ans (autres)</t>
  </si>
  <si>
    <t xml:space="preserve">Type de matériel </t>
  </si>
  <si>
    <t>Description</t>
  </si>
  <si>
    <t>Taux d’utilisation dans la recherche en %</t>
  </si>
  <si>
    <t>Durée de l'amortissement en mois</t>
  </si>
  <si>
    <t>Autre</t>
  </si>
  <si>
    <t>Informatique</t>
  </si>
  <si>
    <r>
      <t xml:space="preserve">5 : SOUS-TRAITANCE </t>
    </r>
    <r>
      <rPr>
        <sz val="18"/>
        <color indexed="8"/>
        <rFont val="Calibri"/>
        <family val="2"/>
      </rPr>
      <t>(</t>
    </r>
    <r>
      <rPr>
        <sz val="11"/>
        <color indexed="8"/>
        <rFont val="Calibri"/>
        <family val="2"/>
      </rPr>
      <t xml:space="preserve">y </t>
    </r>
    <r>
      <rPr>
        <b/>
        <sz val="11"/>
        <color indexed="8"/>
        <rFont val="Calibri"/>
        <family val="2"/>
      </rPr>
      <t>compris administrateurs rémunérés par une société  tierce de management)</t>
    </r>
  </si>
  <si>
    <t>Libellé de la tâche sous-traitée</t>
  </si>
  <si>
    <t>Sous-traitant éventuel</t>
  </si>
  <si>
    <t>Description des activités sous-traitées et évetuellement sous-traitant</t>
  </si>
  <si>
    <t>INFORMATIQUE</t>
  </si>
  <si>
    <t>NB de mois amortis</t>
  </si>
  <si>
    <t>Durée
(mois)</t>
  </si>
  <si>
    <t xml:space="preserve">ETP : </t>
  </si>
  <si>
    <t xml:space="preserve">Fonction </t>
  </si>
  <si>
    <t>Source de financement</t>
  </si>
  <si>
    <t xml:space="preserve">Taux d’occupation </t>
  </si>
  <si>
    <t xml:space="preserve"> Prénom, Nom </t>
  </si>
  <si>
    <t>Chercheurs</t>
  </si>
  <si>
    <t>Techniciens</t>
  </si>
  <si>
    <t>Prénom Nom</t>
  </si>
  <si>
    <t xml:space="preserve">Qualification </t>
  </si>
  <si>
    <t>5 : SOUS-TRAITANCE</t>
  </si>
  <si>
    <r>
      <rPr>
        <sz val="10"/>
        <color theme="9" tint="-0.499984740745262"/>
        <rFont val="Calibri"/>
        <family val="2"/>
      </rPr>
      <t>Nb des trvailleurs dans l'entreprise/</t>
    </r>
    <r>
      <rPr>
        <sz val="10"/>
        <color rgb="FF0000FF"/>
        <rFont val="Calibri"/>
        <family val="2"/>
      </rPr>
      <t xml:space="preserve">
moins de 10</t>
    </r>
  </si>
  <si>
    <t>Coût total annuel= Brut annuel  x coefficient CP</t>
  </si>
  <si>
    <t>Évaluation intermédiaire et Accompagnement scientifique</t>
  </si>
  <si>
    <t>Nom des partenaires</t>
  </si>
  <si>
    <t>Techniciens/Personnel d'appui</t>
  </si>
  <si>
    <t>Chercheurs Administrateurs</t>
  </si>
  <si>
    <t>Sous-total personnel</t>
  </si>
  <si>
    <t>Frais forfaitaires additionnels</t>
  </si>
  <si>
    <t>Sous-total Fonctionnement</t>
  </si>
  <si>
    <t>3 : FRAIS GENERAUX</t>
  </si>
  <si>
    <t/>
  </si>
  <si>
    <t>Acquisition</t>
  </si>
  <si>
    <t>Amortissement</t>
  </si>
  <si>
    <t>Sous-total Equipement</t>
  </si>
  <si>
    <t>Sous-total Sous-traitance</t>
  </si>
  <si>
    <t>Taux de subventionnement</t>
  </si>
  <si>
    <t xml:space="preserve">Total du subventionnement </t>
  </si>
  <si>
    <t>Taux de financement Frais généraux</t>
  </si>
  <si>
    <t>Techniciens/Ouvriers</t>
  </si>
  <si>
    <t xml:space="preserve">Démonstrateur </t>
  </si>
  <si>
    <r>
      <t xml:space="preserve">Coût </t>
    </r>
    <r>
      <rPr>
        <b/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 la recherche (€)</t>
    </r>
  </si>
  <si>
    <r>
      <rPr>
        <b/>
        <sz val="16"/>
        <rFont val="Calibri"/>
        <family val="2"/>
      </rPr>
      <t>Financement</t>
    </r>
    <r>
      <rPr>
        <sz val="16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demandé au Service public de Wallonie (€)</t>
    </r>
  </si>
  <si>
    <t>IEA EBC Energy in Buildings and Communities</t>
  </si>
  <si>
    <t>IEA DSM  Demand Side Management</t>
  </si>
  <si>
    <t>IEA HEV Hybrid and Electric Vehicles</t>
  </si>
  <si>
    <t>IEA ISGAN International Smart Grid Action Network</t>
  </si>
  <si>
    <t>IEA PVPS Photovoltaic Power Systems</t>
  </si>
  <si>
    <t>IEA SHC Solar Heating and Cooling</t>
  </si>
  <si>
    <t>IEA Wind Energy Systems</t>
  </si>
  <si>
    <t>AIE</t>
  </si>
  <si>
    <t>Fonction (33)</t>
  </si>
  <si>
    <t>Taux d'occupation (34)</t>
  </si>
  <si>
    <t xml:space="preserve">N° WP dans lequel le matériel est utilisé </t>
  </si>
  <si>
    <t>OPR</t>
  </si>
  <si>
    <t>Coût total pour le projet (35)</t>
  </si>
  <si>
    <t>Administrateurs ou Gérants rémunérés par l'entreprise (36)</t>
  </si>
  <si>
    <t>Personnel affecté à la recherche mais dont le financement n'est pas demandé (37)</t>
  </si>
  <si>
    <t>Barème mensuel (38)</t>
  </si>
  <si>
    <t>Mode de financement  (39)</t>
  </si>
  <si>
    <t>Montant annuel amorti (40)</t>
  </si>
  <si>
    <t>Montant total amorti  (41)</t>
  </si>
  <si>
    <t>ANNÉE 1</t>
  </si>
  <si>
    <t>ANNÉE 2</t>
  </si>
  <si>
    <t>ANNÉE 3</t>
  </si>
  <si>
    <t>BUDGET GLOBAL</t>
  </si>
  <si>
    <t>BUDGETS ANNUELS</t>
  </si>
  <si>
    <t xml:space="preserve">Total </t>
  </si>
  <si>
    <t xml:space="preserve">Total 
</t>
  </si>
  <si>
    <t>Durée du projet (en mois), 48 mois maximum</t>
  </si>
  <si>
    <t xml:space="preserve">ETP: </t>
  </si>
  <si>
    <t>ETP:</t>
  </si>
  <si>
    <t xml:space="preserve">TOTAL </t>
  </si>
  <si>
    <t>ANNÉE 4</t>
  </si>
  <si>
    <t>IEA ECERC Emissions Reduction in Combustion</t>
  </si>
  <si>
    <t>IEA IETS Industrial Energy-Related Technologies and Systems</t>
  </si>
  <si>
    <t>IEA Bioenergy</t>
  </si>
  <si>
    <t>IEA OES Ocean energy systems</t>
  </si>
  <si>
    <t xml:space="preserve">Acronyme du projet </t>
  </si>
  <si>
    <t xml:space="preserve">Titre du projet </t>
  </si>
  <si>
    <t>IEA ECES  Energy Storage</t>
  </si>
  <si>
    <t>IEA HPC Heat Pumping Technologies</t>
  </si>
  <si>
    <r>
      <t xml:space="preserve">Taux de chargement admis </t>
    </r>
    <r>
      <rPr>
        <b/>
        <u/>
        <sz val="10"/>
        <color rgb="FF0000FF"/>
        <rFont val="Calibri"/>
        <family val="2"/>
      </rPr>
      <t>en 2020 pour les entreprises</t>
    </r>
    <r>
      <rPr>
        <sz val="10"/>
        <color rgb="FF0000FF"/>
        <rFont val="Calibri"/>
        <family val="2"/>
      </rPr>
      <t xml:space="preserve"> ((voir guide des dépenses éligibles)</t>
    </r>
  </si>
  <si>
    <t>Entreprise/ Cra/OPR 1</t>
  </si>
  <si>
    <t>Entreprise/ Cra/OPR 2</t>
  </si>
  <si>
    <t>Entreprise/ Cra/OPR 3</t>
  </si>
  <si>
    <t>Entreprise/ Cra/OPR 4</t>
  </si>
  <si>
    <t>Entreprise/ Cra/OPR 5</t>
  </si>
  <si>
    <t>Évaluation intermédiaire et Accompagnement scientifique*</t>
  </si>
  <si>
    <t>*Uniquement pour les Cra</t>
  </si>
  <si>
    <t>Acquisition/Leasing matériel</t>
  </si>
  <si>
    <t>Communication</t>
  </si>
  <si>
    <t>Vérification</t>
  </si>
  <si>
    <t xml:space="preserve">Cra= Centre de Recherche agréé
OPR= Organisme public de recherche
PE= Petite Entreprise
ME= Moyenne Entreprise
GE= Grande entreprise
UNIV= Université
HE= Haute École
APM: Autre Personne morale
</t>
  </si>
  <si>
    <t>APM</t>
  </si>
  <si>
    <t>Personnel affecté au projet mais dont le financement n'est pas demandé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</si>
</sst>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000"/>
    <numFmt numFmtId="166" formatCode="#,##0.00\ &quot;€&quot;"/>
    <numFmt numFmtId="167" formatCode="_-* #,##0.00\ [$€-40C]_-;\-* #,##0.00\ [$€-40C]_-;_-* &quot;-&quot;??\ [$€-40C]_-;_-@_-"/>
    <numFmt numFmtId="168" formatCode="_-* #,##0.00\ [$€-80C]_-;\-* #,##0.00\ [$€-80C]_-;_-* &quot;-&quot;??\ [$€-80C]_-;_-@_-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0"/>
      <color indexed="39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0"/>
      <color theme="9" tint="-0.499984740745262"/>
      <name val="Calibri"/>
      <family val="2"/>
    </font>
    <font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rgb="FFFF66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1"/>
      <name val="Arial"/>
      <family val="2"/>
    </font>
    <font>
      <b/>
      <u/>
      <sz val="14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/>
      <sz val="10"/>
      <color rgb="FF0000FF"/>
      <name val="Calibri"/>
      <family val="2"/>
    </font>
    <font>
      <b/>
      <sz val="14"/>
      <name val="Calibri"/>
      <family val="2"/>
      <scheme val="minor"/>
    </font>
    <font>
      <sz val="10"/>
      <color rgb="FF000000"/>
      <name val="Calibri"/>
      <family val="2"/>
    </font>
    <font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darkUp">
        <bgColor theme="0" tint="-0.249977111117893"/>
      </patternFill>
    </fill>
    <fill>
      <patternFill patternType="solid">
        <fgColor rgb="FFD8D8D8"/>
        <bgColor rgb="FF000000"/>
      </patternFill>
    </fill>
    <fill>
      <patternFill patternType="lightDown">
        <bgColor theme="0"/>
      </patternFill>
    </fill>
    <fill>
      <patternFill patternType="darkDown">
        <bgColor theme="0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1" fillId="0" borderId="0" applyNumberFormat="0" applyFill="0" applyBorder="0" applyAlignment="0" applyProtection="0"/>
  </cellStyleXfs>
  <cellXfs count="514">
    <xf numFmtId="0" fontId="0" fillId="0" borderId="0" xfId="0"/>
    <xf numFmtId="0" fontId="10" fillId="0" borderId="9" xfId="4" applyFont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0" fontId="13" fillId="2" borderId="10" xfId="4" applyFont="1" applyFill="1" applyBorder="1" applyAlignment="1" applyProtection="1">
      <alignment horizontal="center" vertical="center" wrapText="1"/>
    </xf>
    <xf numFmtId="0" fontId="14" fillId="2" borderId="6" xfId="4" applyFont="1" applyFill="1" applyBorder="1" applyAlignment="1" applyProtection="1">
      <alignment horizontal="center" vertical="center" wrapText="1"/>
    </xf>
    <xf numFmtId="0" fontId="15" fillId="4" borderId="10" xfId="4" applyFont="1" applyFill="1" applyBorder="1" applyAlignment="1" applyProtection="1">
      <alignment horizontal="right" vertical="center" wrapText="1"/>
      <protection locked="0"/>
    </xf>
    <xf numFmtId="0" fontId="15" fillId="4" borderId="11" xfId="4" applyFont="1" applyFill="1" applyBorder="1" applyAlignment="1" applyProtection="1">
      <alignment horizontal="right" vertical="center" wrapText="1"/>
      <protection locked="0"/>
    </xf>
    <xf numFmtId="0" fontId="11" fillId="0" borderId="6" xfId="4" applyFont="1" applyBorder="1" applyAlignment="1" applyProtection="1">
      <alignment horizontal="centerContinuous" vertical="center" wrapText="1"/>
    </xf>
    <xf numFmtId="0" fontId="0" fillId="0" borderId="6" xfId="0" applyBorder="1" applyAlignment="1" applyProtection="1">
      <alignment horizontal="centerContinuous" vertical="center" wrapText="1"/>
    </xf>
    <xf numFmtId="0" fontId="10" fillId="0" borderId="6" xfId="4" applyFont="1" applyBorder="1" applyAlignment="1" applyProtection="1">
      <alignment horizontal="centerContinuous" vertical="center" wrapText="1"/>
    </xf>
    <xf numFmtId="0" fontId="12" fillId="0" borderId="6" xfId="4" applyFont="1" applyBorder="1" applyAlignment="1" applyProtection="1">
      <alignment horizontal="centerContinuous" vertical="center" wrapText="1"/>
    </xf>
    <xf numFmtId="0" fontId="24" fillId="0" borderId="0" xfId="4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0" borderId="0" xfId="4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8" fillId="0" borderId="0" xfId="4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9" fontId="15" fillId="6" borderId="6" xfId="0" applyNumberFormat="1" applyFont="1" applyFill="1" applyBorder="1" applyAlignment="1" applyProtection="1">
      <alignment horizontal="center" vertical="center" wrapText="1"/>
    </xf>
    <xf numFmtId="9" fontId="15" fillId="6" borderId="12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/>
    </xf>
    <xf numFmtId="0" fontId="34" fillId="10" borderId="23" xfId="0" applyFont="1" applyFill="1" applyBorder="1" applyAlignment="1" applyProtection="1">
      <alignment horizontal="center" vertical="center" wrapText="1"/>
    </xf>
    <xf numFmtId="44" fontId="37" fillId="6" borderId="6" xfId="0" applyNumberFormat="1" applyFont="1" applyFill="1" applyBorder="1" applyAlignment="1" applyProtection="1">
      <alignment horizontal="right" vertical="center"/>
    </xf>
    <xf numFmtId="44" fontId="37" fillId="6" borderId="6" xfId="0" applyNumberFormat="1" applyFont="1" applyFill="1" applyBorder="1" applyAlignment="1" applyProtection="1">
      <alignment horizontal="center" vertical="center"/>
    </xf>
    <xf numFmtId="44" fontId="37" fillId="6" borderId="6" xfId="0" applyNumberFormat="1" applyFont="1" applyFill="1" applyBorder="1" applyAlignment="1" applyProtection="1">
      <alignment vertical="center"/>
    </xf>
    <xf numFmtId="44" fontId="37" fillId="6" borderId="5" xfId="0" applyNumberFormat="1" applyFont="1" applyFill="1" applyBorder="1" applyAlignment="1" applyProtection="1">
      <alignment vertical="center"/>
    </xf>
    <xf numFmtId="42" fontId="42" fillId="6" borderId="3" xfId="0" applyNumberFormat="1" applyFont="1" applyFill="1" applyBorder="1" applyAlignment="1" applyProtection="1">
      <alignment horizontal="center" vertical="center"/>
    </xf>
    <xf numFmtId="44" fontId="37" fillId="6" borderId="5" xfId="0" applyNumberFormat="1" applyFont="1" applyFill="1" applyBorder="1" applyAlignment="1" applyProtection="1">
      <alignment horizontal="center" vertical="center"/>
    </xf>
    <xf numFmtId="44" fontId="37" fillId="6" borderId="8" xfId="0" applyNumberFormat="1" applyFont="1" applyFill="1" applyBorder="1" applyAlignment="1" applyProtection="1">
      <alignment horizontal="center" vertical="center"/>
    </xf>
    <xf numFmtId="44" fontId="37" fillId="6" borderId="8" xfId="0" applyNumberFormat="1" applyFont="1" applyFill="1" applyBorder="1" applyAlignment="1" applyProtection="1">
      <alignment vertical="center"/>
    </xf>
    <xf numFmtId="44" fontId="37" fillId="6" borderId="7" xfId="0" applyNumberFormat="1" applyFont="1" applyFill="1" applyBorder="1" applyAlignment="1" applyProtection="1">
      <alignment vertical="center"/>
    </xf>
    <xf numFmtId="42" fontId="42" fillId="6" borderId="36" xfId="0" applyNumberFormat="1" applyFont="1" applyFill="1" applyBorder="1" applyAlignment="1" applyProtection="1">
      <alignment horizontal="center" vertical="center"/>
    </xf>
    <xf numFmtId="44" fontId="26" fillId="10" borderId="6" xfId="0" applyNumberFormat="1" applyFont="1" applyFill="1" applyBorder="1" applyAlignment="1" applyProtection="1">
      <alignment horizontal="right" vertical="center" wrapText="1"/>
    </xf>
    <xf numFmtId="44" fontId="50" fillId="6" borderId="33" xfId="0" applyNumberFormat="1" applyFont="1" applyFill="1" applyBorder="1" applyAlignment="1" applyProtection="1">
      <alignment vertical="center"/>
    </xf>
    <xf numFmtId="44" fontId="53" fillId="6" borderId="3" xfId="0" applyNumberFormat="1" applyFont="1" applyFill="1" applyBorder="1" applyAlignment="1" applyProtection="1">
      <alignment vertical="center" wrapText="1"/>
    </xf>
    <xf numFmtId="44" fontId="4" fillId="6" borderId="49" xfId="0" applyNumberFormat="1" applyFont="1" applyFill="1" applyBorder="1" applyAlignment="1" applyProtection="1">
      <alignment horizontal="right" vertical="center" wrapText="1"/>
    </xf>
    <xf numFmtId="0" fontId="28" fillId="6" borderId="15" xfId="0" applyFont="1" applyFill="1" applyBorder="1" applyAlignment="1" applyProtection="1">
      <alignment horizontal="center" vertical="center"/>
    </xf>
    <xf numFmtId="0" fontId="28" fillId="6" borderId="16" xfId="0" applyFont="1" applyFill="1" applyBorder="1" applyAlignment="1" applyProtection="1">
      <alignment horizontal="center" vertical="center"/>
    </xf>
    <xf numFmtId="0" fontId="28" fillId="5" borderId="15" xfId="0" applyFont="1" applyFill="1" applyBorder="1" applyAlignment="1" applyProtection="1">
      <alignment horizontal="center" vertical="center"/>
    </xf>
    <xf numFmtId="0" fontId="28" fillId="5" borderId="55" xfId="0" applyFont="1" applyFill="1" applyBorder="1" applyAlignment="1" applyProtection="1">
      <alignment horizontal="center" vertical="center"/>
    </xf>
    <xf numFmtId="44" fontId="4" fillId="5" borderId="6" xfId="0" applyNumberFormat="1" applyFont="1" applyFill="1" applyBorder="1" applyAlignment="1" applyProtection="1">
      <alignment horizontal="center" vertical="center" wrapText="1"/>
    </xf>
    <xf numFmtId="44" fontId="4" fillId="5" borderId="5" xfId="0" applyNumberFormat="1" applyFont="1" applyFill="1" applyBorder="1" applyAlignment="1" applyProtection="1">
      <alignment horizontal="center" vertical="center" wrapText="1"/>
    </xf>
    <xf numFmtId="44" fontId="62" fillId="5" borderId="6" xfId="0" applyNumberFormat="1" applyFont="1" applyFill="1" applyBorder="1" applyAlignment="1" applyProtection="1">
      <alignment vertical="center"/>
    </xf>
    <xf numFmtId="44" fontId="54" fillId="5" borderId="7" xfId="0" applyNumberFormat="1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horizontal="center" vertical="center"/>
    </xf>
    <xf numFmtId="44" fontId="15" fillId="5" borderId="8" xfId="0" applyNumberFormat="1" applyFont="1" applyFill="1" applyBorder="1" applyAlignment="1" applyProtection="1">
      <alignment horizontal="right" vertical="center" wrapText="1"/>
    </xf>
    <xf numFmtId="44" fontId="54" fillId="5" borderId="8" xfId="0" applyNumberFormat="1" applyFont="1" applyFill="1" applyBorder="1" applyAlignment="1" applyProtection="1">
      <alignment vertical="center" wrapText="1"/>
    </xf>
    <xf numFmtId="44" fontId="37" fillId="6" borderId="7" xfId="0" applyNumberFormat="1" applyFont="1" applyFill="1" applyBorder="1" applyAlignment="1" applyProtection="1">
      <alignment horizontal="center" vertical="center"/>
    </xf>
    <xf numFmtId="44" fontId="4" fillId="6" borderId="45" xfId="0" applyNumberFormat="1" applyFont="1" applyFill="1" applyBorder="1" applyAlignment="1" applyProtection="1">
      <alignment horizontal="center" vertical="center"/>
    </xf>
    <xf numFmtId="44" fontId="53" fillId="6" borderId="54" xfId="0" applyNumberFormat="1" applyFont="1" applyFill="1" applyBorder="1" applyAlignment="1" applyProtection="1">
      <alignment vertical="center" wrapText="1"/>
    </xf>
    <xf numFmtId="44" fontId="53" fillId="6" borderId="67" xfId="0" applyNumberFormat="1" applyFont="1" applyFill="1" applyBorder="1" applyAlignment="1" applyProtection="1">
      <alignment vertical="center" wrapText="1"/>
    </xf>
    <xf numFmtId="44" fontId="58" fillId="5" borderId="6" xfId="0" applyNumberFormat="1" applyFont="1" applyFill="1" applyBorder="1" applyAlignment="1" applyProtection="1">
      <alignment vertical="center"/>
    </xf>
    <xf numFmtId="44" fontId="4" fillId="16" borderId="6" xfId="0" applyNumberFormat="1" applyFont="1" applyFill="1" applyBorder="1" applyAlignment="1" applyProtection="1">
      <alignment horizontal="center" vertical="center" wrapText="1"/>
    </xf>
    <xf numFmtId="44" fontId="4" fillId="16" borderId="6" xfId="0" applyNumberFormat="1" applyFont="1" applyFill="1" applyBorder="1" applyAlignment="1" applyProtection="1">
      <alignment horizontal="right" vertical="center" wrapText="1"/>
    </xf>
    <xf numFmtId="44" fontId="4" fillId="16" borderId="5" xfId="0" applyNumberFormat="1" applyFont="1" applyFill="1" applyBorder="1" applyAlignment="1" applyProtection="1">
      <alignment horizontal="right" vertical="center" wrapText="1"/>
    </xf>
    <xf numFmtId="44" fontId="60" fillId="5" borderId="3" xfId="0" applyNumberFormat="1" applyFont="1" applyFill="1" applyBorder="1" applyAlignment="1" applyProtection="1">
      <alignment vertical="center"/>
    </xf>
    <xf numFmtId="44" fontId="15" fillId="5" borderId="6" xfId="0" applyNumberFormat="1" applyFont="1" applyFill="1" applyBorder="1" applyAlignment="1" applyProtection="1">
      <alignment vertical="center"/>
    </xf>
    <xf numFmtId="44" fontId="4" fillId="5" borderId="20" xfId="0" applyNumberFormat="1" applyFont="1" applyFill="1" applyBorder="1" applyAlignment="1" applyProtection="1">
      <alignment horizontal="center" vertical="center"/>
    </xf>
    <xf numFmtId="44" fontId="42" fillId="6" borderId="69" xfId="0" applyNumberFormat="1" applyFont="1" applyFill="1" applyBorder="1" applyAlignment="1" applyProtection="1">
      <alignment horizontal="center" vertical="center"/>
    </xf>
    <xf numFmtId="0" fontId="37" fillId="17" borderId="27" xfId="0" applyFont="1" applyFill="1" applyBorder="1" applyAlignment="1" applyProtection="1">
      <alignment horizontal="center" vertical="center"/>
      <protection locked="0"/>
    </xf>
    <xf numFmtId="0" fontId="37" fillId="17" borderId="6" xfId="0" applyFont="1" applyFill="1" applyBorder="1" applyAlignment="1" applyProtection="1">
      <alignment horizontal="center" vertical="center"/>
      <protection locked="0"/>
    </xf>
    <xf numFmtId="44" fontId="37" fillId="17" borderId="6" xfId="0" applyNumberFormat="1" applyFont="1" applyFill="1" applyBorder="1" applyAlignment="1" applyProtection="1">
      <alignment horizontal="center" vertical="center"/>
      <protection locked="0"/>
    </xf>
    <xf numFmtId="10" fontId="37" fillId="18" borderId="6" xfId="0" applyNumberFormat="1" applyFont="1" applyFill="1" applyBorder="1" applyAlignment="1" applyProtection="1">
      <alignment horizontal="center" vertical="center"/>
      <protection locked="0"/>
    </xf>
    <xf numFmtId="1" fontId="37" fillId="18" borderId="6" xfId="0" applyNumberFormat="1" applyFont="1" applyFill="1" applyBorder="1" applyAlignment="1" applyProtection="1">
      <alignment horizontal="center" vertical="center"/>
      <protection locked="0"/>
    </xf>
    <xf numFmtId="1" fontId="37" fillId="18" borderId="5" xfId="0" applyNumberFormat="1" applyFont="1" applyFill="1" applyBorder="1" applyAlignment="1" applyProtection="1">
      <alignment horizontal="center" vertical="center"/>
      <protection locked="0"/>
    </xf>
    <xf numFmtId="10" fontId="37" fillId="18" borderId="5" xfId="0" applyNumberFormat="1" applyFont="1" applyFill="1" applyBorder="1" applyAlignment="1" applyProtection="1">
      <alignment horizontal="center" vertical="center"/>
      <protection locked="0"/>
    </xf>
    <xf numFmtId="10" fontId="37" fillId="18" borderId="8" xfId="0" applyNumberFormat="1" applyFont="1" applyFill="1" applyBorder="1" applyAlignment="1" applyProtection="1">
      <alignment horizontal="center" vertical="center"/>
      <protection locked="0"/>
    </xf>
    <xf numFmtId="1" fontId="37" fillId="18" borderId="8" xfId="0" applyNumberFormat="1" applyFont="1" applyFill="1" applyBorder="1" applyAlignment="1" applyProtection="1">
      <alignment horizontal="center" vertical="center"/>
      <protection locked="0"/>
    </xf>
    <xf numFmtId="10" fontId="37" fillId="18" borderId="7" xfId="0" applyNumberFormat="1" applyFont="1" applyFill="1" applyBorder="1" applyAlignment="1" applyProtection="1">
      <alignment horizontal="center" vertical="center"/>
      <protection locked="0"/>
    </xf>
    <xf numFmtId="1" fontId="37" fillId="18" borderId="7" xfId="0" applyNumberFormat="1" applyFont="1" applyFill="1" applyBorder="1" applyAlignment="1" applyProtection="1">
      <alignment horizontal="center" vertical="center"/>
      <protection locked="0"/>
    </xf>
    <xf numFmtId="0" fontId="26" fillId="17" borderId="27" xfId="0" applyFont="1" applyFill="1" applyBorder="1" applyAlignment="1" applyProtection="1">
      <alignment horizontal="center" vertical="center" wrapText="1"/>
      <protection locked="0"/>
    </xf>
    <xf numFmtId="0" fontId="26" fillId="17" borderId="6" xfId="0" applyFont="1" applyFill="1" applyBorder="1" applyAlignment="1" applyProtection="1">
      <alignment horizontal="center" vertical="center" wrapText="1"/>
      <protection locked="0"/>
    </xf>
    <xf numFmtId="44" fontId="26" fillId="17" borderId="6" xfId="0" applyNumberFormat="1" applyFont="1" applyFill="1" applyBorder="1" applyAlignment="1" applyProtection="1">
      <alignment horizontal="right" vertical="center" wrapText="1"/>
      <protection locked="0"/>
    </xf>
    <xf numFmtId="9" fontId="26" fillId="17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18" borderId="6" xfId="0" applyNumberFormat="1" applyFill="1" applyBorder="1" applyAlignment="1" applyProtection="1">
      <alignment horizontal="center" vertical="center"/>
      <protection locked="0"/>
    </xf>
    <xf numFmtId="165" fontId="33" fillId="7" borderId="6" xfId="0" applyNumberFormat="1" applyFont="1" applyFill="1" applyBorder="1" applyAlignment="1" applyProtection="1">
      <alignment horizontal="center" vertical="center" wrapText="1"/>
    </xf>
    <xf numFmtId="0" fontId="26" fillId="18" borderId="27" xfId="0" applyFont="1" applyFill="1" applyBorder="1" applyAlignment="1" applyProtection="1">
      <alignment horizontal="center" vertical="center" wrapText="1"/>
      <protection locked="0"/>
    </xf>
    <xf numFmtId="0" fontId="26" fillId="18" borderId="6" xfId="0" applyFont="1" applyFill="1" applyBorder="1" applyAlignment="1" applyProtection="1">
      <alignment horizontal="center" vertical="center" wrapText="1"/>
      <protection locked="0"/>
    </xf>
    <xf numFmtId="10" fontId="26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6" xfId="0" applyFont="1" applyFill="1" applyBorder="1" applyAlignment="1" applyProtection="1">
      <alignment vertical="center"/>
      <protection locked="0"/>
    </xf>
    <xf numFmtId="0" fontId="4" fillId="18" borderId="6" xfId="0" applyFont="1" applyFill="1" applyBorder="1" applyAlignment="1" applyProtection="1">
      <alignment vertical="center" wrapText="1"/>
      <protection locked="0"/>
    </xf>
    <xf numFmtId="44" fontId="4" fillId="18" borderId="45" xfId="0" applyNumberFormat="1" applyFont="1" applyFill="1" applyBorder="1" applyAlignment="1" applyProtection="1">
      <alignment horizontal="center" vertical="center"/>
      <protection locked="0"/>
    </xf>
    <xf numFmtId="0" fontId="4" fillId="18" borderId="8" xfId="0" applyFont="1" applyFill="1" applyBorder="1" applyAlignment="1" applyProtection="1">
      <alignment vertical="center"/>
      <protection locked="0"/>
    </xf>
    <xf numFmtId="1" fontId="4" fillId="18" borderId="8" xfId="0" applyNumberFormat="1" applyFont="1" applyFill="1" applyBorder="1" applyAlignment="1" applyProtection="1">
      <alignment vertical="center"/>
      <protection locked="0"/>
    </xf>
    <xf numFmtId="44" fontId="4" fillId="18" borderId="8" xfId="0" applyNumberFormat="1" applyFont="1" applyFill="1" applyBorder="1" applyAlignment="1" applyProtection="1">
      <alignment vertical="center"/>
      <protection locked="0"/>
    </xf>
    <xf numFmtId="1" fontId="4" fillId="18" borderId="6" xfId="0" applyNumberFormat="1" applyFont="1" applyFill="1" applyBorder="1" applyAlignment="1" applyProtection="1">
      <alignment vertical="center"/>
      <protection locked="0"/>
    </xf>
    <xf numFmtId="44" fontId="4" fillId="18" borderId="6" xfId="0" applyNumberFormat="1" applyFont="1" applyFill="1" applyBorder="1" applyAlignment="1" applyProtection="1">
      <alignment vertical="center"/>
      <protection locked="0"/>
    </xf>
    <xf numFmtId="1" fontId="4" fillId="18" borderId="5" xfId="0" applyNumberFormat="1" applyFont="1" applyFill="1" applyBorder="1" applyAlignment="1" applyProtection="1">
      <alignment vertical="center"/>
      <protection locked="0"/>
    </xf>
    <xf numFmtId="44" fontId="4" fillId="18" borderId="5" xfId="0" applyNumberFormat="1" applyFont="1" applyFill="1" applyBorder="1" applyAlignment="1" applyProtection="1">
      <alignment vertical="center"/>
      <protection locked="0"/>
    </xf>
    <xf numFmtId="0" fontId="52" fillId="18" borderId="6" xfId="0" applyFont="1" applyFill="1" applyBorder="1" applyAlignment="1" applyProtection="1">
      <alignment vertical="center" wrapText="1"/>
      <protection locked="0"/>
    </xf>
    <xf numFmtId="44" fontId="52" fillId="18" borderId="6" xfId="0" applyNumberFormat="1" applyFont="1" applyFill="1" applyBorder="1" applyAlignment="1" applyProtection="1">
      <alignment vertical="center" wrapText="1"/>
      <protection locked="0"/>
    </xf>
    <xf numFmtId="14" fontId="52" fillId="18" borderId="6" xfId="0" applyNumberFormat="1" applyFont="1" applyFill="1" applyBorder="1" applyAlignment="1" applyProtection="1">
      <alignment vertical="center" wrapText="1"/>
      <protection locked="0"/>
    </xf>
    <xf numFmtId="0" fontId="52" fillId="18" borderId="49" xfId="0" applyFont="1" applyFill="1" applyBorder="1" applyAlignment="1" applyProtection="1">
      <alignment vertical="center" wrapText="1"/>
      <protection locked="0"/>
    </xf>
    <xf numFmtId="0" fontId="4" fillId="18" borderId="49" xfId="0" applyFont="1" applyFill="1" applyBorder="1" applyAlignment="1" applyProtection="1">
      <alignment horizontal="right" vertical="center" wrapText="1"/>
      <protection locked="0"/>
    </xf>
    <xf numFmtId="44" fontId="4" fillId="18" borderId="46" xfId="0" applyNumberFormat="1" applyFont="1" applyFill="1" applyBorder="1" applyAlignment="1" applyProtection="1">
      <alignment horizontal="right" vertical="center" wrapText="1"/>
      <protection locked="0"/>
    </xf>
    <xf numFmtId="14" fontId="4" fillId="18" borderId="48" xfId="0" applyNumberFormat="1" applyFont="1" applyFill="1" applyBorder="1" applyAlignment="1" applyProtection="1">
      <alignment horizontal="right" vertical="center" wrapText="1"/>
      <protection locked="0"/>
    </xf>
    <xf numFmtId="0" fontId="4" fillId="18" borderId="49" xfId="0" applyFont="1" applyFill="1" applyBorder="1" applyAlignment="1" applyProtection="1">
      <alignment horizontal="center" vertical="center" wrapText="1"/>
      <protection locked="0"/>
    </xf>
    <xf numFmtId="49" fontId="52" fillId="18" borderId="6" xfId="0" applyNumberFormat="1" applyFont="1" applyFill="1" applyBorder="1" applyAlignment="1" applyProtection="1">
      <alignment vertical="center" wrapText="1"/>
      <protection locked="0"/>
    </xf>
    <xf numFmtId="49" fontId="49" fillId="18" borderId="6" xfId="0" applyNumberFormat="1" applyFont="1" applyFill="1" applyBorder="1" applyAlignment="1" applyProtection="1">
      <alignment vertical="center" wrapText="1"/>
      <protection locked="0"/>
    </xf>
    <xf numFmtId="44" fontId="4" fillId="18" borderId="6" xfId="0" applyNumberFormat="1" applyFont="1" applyFill="1" applyBorder="1" applyAlignment="1" applyProtection="1">
      <alignment horizontal="center" vertical="center"/>
      <protection locked="0"/>
    </xf>
    <xf numFmtId="0" fontId="49" fillId="18" borderId="6" xfId="0" applyFont="1" applyFill="1" applyBorder="1" applyAlignment="1" applyProtection="1">
      <alignment vertical="center" wrapText="1"/>
      <protection locked="0"/>
    </xf>
    <xf numFmtId="0" fontId="4" fillId="18" borderId="5" xfId="0" applyFont="1" applyFill="1" applyBorder="1" applyAlignment="1" applyProtection="1">
      <alignment vertical="center"/>
      <protection locked="0"/>
    </xf>
    <xf numFmtId="44" fontId="4" fillId="18" borderId="5" xfId="0" applyNumberFormat="1" applyFont="1" applyFill="1" applyBorder="1" applyAlignment="1" applyProtection="1">
      <alignment horizontal="center" vertical="center"/>
      <protection locked="0"/>
    </xf>
    <xf numFmtId="0" fontId="4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6" fillId="18" borderId="6" xfId="0" applyFont="1" applyFill="1" applyBorder="1" applyAlignment="1" applyProtection="1">
      <alignment horizontal="center" vertical="center" wrapText="1"/>
      <protection locked="0"/>
    </xf>
    <xf numFmtId="0" fontId="17" fillId="18" borderId="6" xfId="4" applyFont="1" applyFill="1" applyBorder="1" applyAlignment="1" applyProtection="1">
      <alignment horizontal="center" vertical="center" wrapText="1"/>
      <protection locked="0"/>
    </xf>
    <xf numFmtId="0" fontId="15" fillId="18" borderId="6" xfId="0" applyFont="1" applyFill="1" applyBorder="1" applyAlignment="1" applyProtection="1">
      <alignment horizontal="center" vertical="center" wrapText="1"/>
      <protection locked="0"/>
    </xf>
    <xf numFmtId="0" fontId="18" fillId="18" borderId="6" xfId="4" applyFont="1" applyFill="1" applyBorder="1" applyAlignment="1" applyProtection="1">
      <alignment horizontal="center" vertical="center" wrapText="1"/>
      <protection locked="0"/>
    </xf>
    <xf numFmtId="0" fontId="22" fillId="18" borderId="6" xfId="5" applyFont="1" applyFill="1" applyBorder="1" applyAlignment="1" applyProtection="1">
      <alignment horizontal="center" vertical="center" wrapText="1"/>
      <protection locked="0"/>
    </xf>
    <xf numFmtId="0" fontId="21" fillId="18" borderId="6" xfId="5" applyFill="1" applyBorder="1" applyAlignment="1" applyProtection="1">
      <alignment horizontal="center" vertical="center" wrapText="1"/>
      <protection locked="0"/>
    </xf>
    <xf numFmtId="9" fontId="15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6" xfId="0" applyFont="1" applyFill="1" applyBorder="1" applyAlignment="1" applyProtection="1">
      <alignment horizontal="center" vertical="center" wrapText="1"/>
      <protection locked="0"/>
    </xf>
    <xf numFmtId="44" fontId="4" fillId="17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17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6" xfId="0" applyFont="1" applyFill="1" applyBorder="1" applyAlignment="1" applyProtection="1">
      <alignment horizontal="center" vertical="center" wrapText="1"/>
      <protection locked="0"/>
    </xf>
    <xf numFmtId="0" fontId="15" fillId="18" borderId="6" xfId="0" applyFont="1" applyFill="1" applyBorder="1" applyAlignment="1" applyProtection="1">
      <alignment vertical="center"/>
      <protection locked="0"/>
    </xf>
    <xf numFmtId="0" fontId="15" fillId="18" borderId="10" xfId="0" applyFont="1" applyFill="1" applyBorder="1" applyAlignment="1" applyProtection="1">
      <alignment horizontal="center" vertical="center"/>
      <protection locked="0"/>
    </xf>
    <xf numFmtId="0" fontId="15" fillId="18" borderId="6" xfId="0" applyFont="1" applyFill="1" applyBorder="1" applyAlignment="1" applyProtection="1">
      <alignment horizontal="center" vertical="center"/>
      <protection locked="0"/>
    </xf>
    <xf numFmtId="10" fontId="15" fillId="18" borderId="19" xfId="0" applyNumberFormat="1" applyFont="1" applyFill="1" applyBorder="1" applyAlignment="1" applyProtection="1">
      <alignment horizontal="center" vertical="center"/>
      <protection locked="0"/>
    </xf>
    <xf numFmtId="0" fontId="15" fillId="18" borderId="11" xfId="0" applyFont="1" applyFill="1" applyBorder="1" applyAlignment="1" applyProtection="1">
      <alignment horizontal="center" vertical="center"/>
      <protection locked="0"/>
    </xf>
    <xf numFmtId="0" fontId="15" fillId="18" borderId="12" xfId="0" applyFont="1" applyFill="1" applyBorder="1" applyAlignment="1" applyProtection="1">
      <alignment horizontal="center" vertical="center"/>
      <protection locked="0"/>
    </xf>
    <xf numFmtId="10" fontId="15" fillId="18" borderId="22" xfId="0" applyNumberFormat="1" applyFont="1" applyFill="1" applyBorder="1" applyAlignment="1" applyProtection="1">
      <alignment horizontal="center" vertical="center"/>
      <protection locked="0"/>
    </xf>
    <xf numFmtId="0" fontId="15" fillId="18" borderId="8" xfId="0" applyFont="1" applyFill="1" applyBorder="1" applyAlignment="1" applyProtection="1">
      <alignment vertical="center"/>
      <protection locked="0"/>
    </xf>
    <xf numFmtId="44" fontId="15" fillId="18" borderId="8" xfId="0" applyNumberFormat="1" applyFont="1" applyFill="1" applyBorder="1" applyAlignment="1" applyProtection="1">
      <alignment vertical="center"/>
      <protection locked="0"/>
    </xf>
    <xf numFmtId="44" fontId="15" fillId="18" borderId="6" xfId="0" applyNumberFormat="1" applyFont="1" applyFill="1" applyBorder="1" applyAlignment="1" applyProtection="1">
      <alignment vertical="center"/>
      <protection locked="0"/>
    </xf>
    <xf numFmtId="0" fontId="18" fillId="18" borderId="8" xfId="0" applyFont="1" applyFill="1" applyBorder="1" applyAlignment="1" applyProtection="1">
      <alignment vertical="center" wrapText="1"/>
      <protection locked="0"/>
    </xf>
    <xf numFmtId="14" fontId="18" fillId="18" borderId="8" xfId="0" applyNumberFormat="1" applyFont="1" applyFill="1" applyBorder="1" applyAlignment="1" applyProtection="1">
      <alignment vertical="center" wrapText="1"/>
      <protection locked="0"/>
    </xf>
    <xf numFmtId="0" fontId="18" fillId="18" borderId="6" xfId="0" applyFont="1" applyFill="1" applyBorder="1" applyAlignment="1" applyProtection="1">
      <alignment vertical="center" wrapText="1"/>
      <protection locked="0"/>
    </xf>
    <xf numFmtId="14" fontId="18" fillId="18" borderId="6" xfId="0" applyNumberFormat="1" applyFont="1" applyFill="1" applyBorder="1" applyAlignment="1" applyProtection="1">
      <alignment vertical="center" wrapText="1"/>
      <protection locked="0"/>
    </xf>
    <xf numFmtId="0" fontId="15" fillId="18" borderId="8" xfId="0" applyFont="1" applyFill="1" applyBorder="1" applyAlignment="1" applyProtection="1">
      <alignment horizontal="right" vertical="center" wrapText="1"/>
      <protection locked="0"/>
    </xf>
    <xf numFmtId="44" fontId="15" fillId="18" borderId="8" xfId="0" applyNumberFormat="1" applyFont="1" applyFill="1" applyBorder="1" applyAlignment="1" applyProtection="1">
      <alignment horizontal="right" vertical="center" wrapText="1"/>
      <protection locked="0"/>
    </xf>
    <xf numFmtId="0" fontId="15" fillId="18" borderId="6" xfId="0" applyFont="1" applyFill="1" applyBorder="1" applyAlignment="1" applyProtection="1">
      <alignment horizontal="right" vertical="center" wrapText="1"/>
      <protection locked="0"/>
    </xf>
    <xf numFmtId="44" fontId="15" fillId="18" borderId="6" xfId="0" applyNumberFormat="1" applyFont="1" applyFill="1" applyBorder="1" applyAlignment="1" applyProtection="1">
      <alignment horizontal="right" vertical="center" wrapText="1"/>
      <protection locked="0"/>
    </xf>
    <xf numFmtId="14" fontId="15" fillId="18" borderId="8" xfId="0" applyNumberFormat="1" applyFont="1" applyFill="1" applyBorder="1" applyAlignment="1" applyProtection="1">
      <alignment horizontal="right" vertical="center" wrapText="1"/>
      <protection locked="0"/>
    </xf>
    <xf numFmtId="0" fontId="15" fillId="18" borderId="8" xfId="0" applyFont="1" applyFill="1" applyBorder="1" applyAlignment="1" applyProtection="1">
      <alignment horizontal="center" vertical="center" wrapText="1"/>
      <protection locked="0"/>
    </xf>
    <xf numFmtId="14" fontId="15" fillId="18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18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6" xfId="0" applyNumberFormat="1" applyFont="1" applyFill="1" applyBorder="1" applyAlignment="1" applyProtection="1">
      <alignment horizontal="center" vertical="center" wrapText="1"/>
      <protection locked="0"/>
    </xf>
    <xf numFmtId="49" fontId="52" fillId="18" borderId="8" xfId="0" applyNumberFormat="1" applyFont="1" applyFill="1" applyBorder="1" applyAlignment="1" applyProtection="1">
      <alignment vertical="center" wrapText="1"/>
      <protection locked="0"/>
    </xf>
    <xf numFmtId="49" fontId="49" fillId="18" borderId="8" xfId="0" applyNumberFormat="1" applyFont="1" applyFill="1" applyBorder="1" applyAlignment="1" applyProtection="1">
      <alignment vertical="center" wrapText="1"/>
      <protection locked="0"/>
    </xf>
    <xf numFmtId="44" fontId="4" fillId="18" borderId="8" xfId="0" applyNumberFormat="1" applyFont="1" applyFill="1" applyBorder="1" applyAlignment="1" applyProtection="1">
      <alignment horizontal="center" vertical="center"/>
      <protection locked="0"/>
    </xf>
    <xf numFmtId="44" fontId="52" fillId="5" borderId="6" xfId="0" applyNumberFormat="1" applyFont="1" applyFill="1" applyBorder="1" applyAlignment="1" applyProtection="1">
      <alignment vertical="center" wrapText="1"/>
    </xf>
    <xf numFmtId="44" fontId="18" fillId="5" borderId="8" xfId="0" applyNumberFormat="1" applyFont="1" applyFill="1" applyBorder="1" applyAlignment="1" applyProtection="1">
      <alignment vertical="center" wrapText="1"/>
    </xf>
    <xf numFmtId="10" fontId="52" fillId="18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18" borderId="49" xfId="0" applyNumberFormat="1" applyFont="1" applyFill="1" applyBorder="1" applyAlignment="1" applyProtection="1">
      <alignment horizontal="center" vertical="center" wrapText="1"/>
      <protection locked="0"/>
    </xf>
    <xf numFmtId="44" fontId="18" fillId="18" borderId="8" xfId="0" applyNumberFormat="1" applyFont="1" applyFill="1" applyBorder="1" applyAlignment="1" applyProtection="1">
      <alignment vertical="center" wrapText="1"/>
      <protection locked="0"/>
    </xf>
    <xf numFmtId="10" fontId="18" fillId="18" borderId="8" xfId="0" applyNumberFormat="1" applyFont="1" applyFill="1" applyBorder="1" applyAlignment="1" applyProtection="1">
      <alignment horizontal="center" vertical="center" wrapText="1"/>
      <protection locked="0"/>
    </xf>
    <xf numFmtId="10" fontId="18" fillId="18" borderId="6" xfId="0" applyNumberFormat="1" applyFont="1" applyFill="1" applyBorder="1" applyAlignment="1" applyProtection="1">
      <alignment horizontal="center" vertical="center" wrapText="1"/>
      <protection locked="0"/>
    </xf>
    <xf numFmtId="10" fontId="15" fillId="18" borderId="8" xfId="0" applyNumberFormat="1" applyFont="1" applyFill="1" applyBorder="1" applyAlignment="1" applyProtection="1">
      <alignment horizontal="center" vertical="center" wrapText="1"/>
      <protection locked="0"/>
    </xf>
    <xf numFmtId="44" fontId="18" fillId="18" borderId="6" xfId="0" applyNumberFormat="1" applyFont="1" applyFill="1" applyBorder="1" applyAlignment="1" applyProtection="1">
      <alignment vertical="center" wrapText="1"/>
      <protection locked="0"/>
    </xf>
    <xf numFmtId="0" fontId="76" fillId="18" borderId="6" xfId="2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76" fillId="5" borderId="6" xfId="2" applyNumberFormat="1" applyFont="1" applyFill="1" applyBorder="1" applyAlignment="1" applyProtection="1">
      <alignment horizontal="center" vertical="center"/>
    </xf>
    <xf numFmtId="44" fontId="77" fillId="5" borderId="6" xfId="2" applyNumberFormat="1" applyFont="1" applyFill="1" applyBorder="1" applyAlignment="1" applyProtection="1">
      <alignment horizontal="center" vertical="center"/>
    </xf>
    <xf numFmtId="165" fontId="34" fillId="17" borderId="7" xfId="0" applyNumberFormat="1" applyFont="1" applyFill="1" applyBorder="1" applyAlignment="1" applyProtection="1">
      <alignment horizontal="center" vertical="center" wrapText="1"/>
      <protection locked="0"/>
    </xf>
    <xf numFmtId="10" fontId="15" fillId="18" borderId="6" xfId="0" applyNumberFormat="1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Protection="1"/>
    <xf numFmtId="0" fontId="6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36" fillId="2" borderId="21" xfId="0" applyFont="1" applyFill="1" applyBorder="1" applyAlignment="1" applyProtection="1">
      <alignment horizontal="left" vertical="center"/>
    </xf>
    <xf numFmtId="0" fontId="57" fillId="0" borderId="0" xfId="0" applyFont="1" applyBorder="1" applyAlignment="1" applyProtection="1">
      <alignment vertical="center"/>
    </xf>
    <xf numFmtId="0" fontId="15" fillId="9" borderId="6" xfId="0" applyFont="1" applyFill="1" applyBorder="1" applyAlignment="1" applyProtection="1">
      <alignment horizontal="center" vertical="center" wrapText="1"/>
    </xf>
    <xf numFmtId="0" fontId="37" fillId="9" borderId="6" xfId="0" applyFont="1" applyFill="1" applyBorder="1" applyAlignment="1" applyProtection="1">
      <alignment horizontal="center" vertical="center" wrapText="1"/>
    </xf>
    <xf numFmtId="166" fontId="15" fillId="9" borderId="6" xfId="0" applyNumberFormat="1" applyFont="1" applyFill="1" applyBorder="1" applyAlignment="1" applyProtection="1">
      <alignment horizontal="center" vertical="center" wrapText="1"/>
    </xf>
    <xf numFmtId="0" fontId="84" fillId="0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83" fillId="0" borderId="59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centerContinuous" vertical="center"/>
    </xf>
    <xf numFmtId="0" fontId="15" fillId="0" borderId="26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44" fontId="15" fillId="0" borderId="0" xfId="0" applyNumberFormat="1" applyFont="1" applyAlignment="1" applyProtection="1">
      <alignment vertical="center"/>
    </xf>
    <xf numFmtId="10" fontId="4" fillId="8" borderId="1" xfId="0" applyNumberFormat="1" applyFont="1" applyFill="1" applyBorder="1" applyAlignment="1" applyProtection="1">
      <alignment horizontal="right" vertical="center" wrapText="1"/>
    </xf>
    <xf numFmtId="44" fontId="59" fillId="15" borderId="2" xfId="0" applyNumberFormat="1" applyFont="1" applyFill="1" applyBorder="1" applyAlignment="1" applyProtection="1">
      <alignment horizontal="center" vertical="center" wrapText="1"/>
    </xf>
    <xf numFmtId="0" fontId="83" fillId="0" borderId="34" xfId="0" applyFont="1" applyBorder="1" applyAlignment="1" applyProtection="1">
      <alignment horizontal="left" vertical="center" wrapText="1"/>
    </xf>
    <xf numFmtId="44" fontId="15" fillId="0" borderId="26" xfId="0" applyNumberFormat="1" applyFont="1" applyBorder="1" applyAlignment="1" applyProtection="1">
      <alignment vertical="center"/>
    </xf>
    <xf numFmtId="10" fontId="15" fillId="0" borderId="4" xfId="0" applyNumberFormat="1" applyFont="1" applyBorder="1" applyAlignment="1" applyProtection="1">
      <alignment vertical="center"/>
    </xf>
    <xf numFmtId="0" fontId="15" fillId="0" borderId="4" xfId="0" applyNumberFormat="1" applyFont="1" applyBorder="1" applyAlignment="1" applyProtection="1">
      <alignment vertical="center"/>
    </xf>
    <xf numFmtId="44" fontId="15" fillId="0" borderId="4" xfId="0" applyNumberFormat="1" applyFont="1" applyBorder="1" applyAlignment="1" applyProtection="1">
      <alignment vertical="center"/>
    </xf>
    <xf numFmtId="44" fontId="15" fillId="0" borderId="3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 applyProtection="1">
      <alignment horizontal="right" vertical="center" wrapText="1"/>
    </xf>
    <xf numFmtId="0" fontId="44" fillId="3" borderId="34" xfId="0" applyFont="1" applyFill="1" applyBorder="1" applyAlignment="1" applyProtection="1">
      <alignment vertical="center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centerContinuous" vertical="center"/>
    </xf>
    <xf numFmtId="0" fontId="15" fillId="0" borderId="30" xfId="0" applyFont="1" applyBorder="1" applyAlignment="1" applyProtection="1">
      <alignment horizontal="centerContinuous" vertical="center"/>
    </xf>
    <xf numFmtId="0" fontId="61" fillId="2" borderId="60" xfId="0" applyFont="1" applyFill="1" applyBorder="1" applyAlignment="1" applyProtection="1">
      <alignment horizontal="center" vertical="center" wrapText="1"/>
    </xf>
    <xf numFmtId="0" fontId="61" fillId="2" borderId="8" xfId="0" applyFont="1" applyFill="1" applyBorder="1" applyAlignment="1" applyProtection="1">
      <alignment horizontal="center" vertical="center" wrapText="1"/>
    </xf>
    <xf numFmtId="0" fontId="61" fillId="2" borderId="56" xfId="0" applyFont="1" applyFill="1" applyBorder="1" applyAlignment="1" applyProtection="1">
      <alignment horizontal="center" vertical="center" wrapText="1"/>
    </xf>
    <xf numFmtId="0" fontId="48" fillId="2" borderId="21" xfId="0" applyFont="1" applyFill="1" applyBorder="1" applyAlignment="1" applyProtection="1">
      <alignment horizontal="left" vertical="center"/>
    </xf>
    <xf numFmtId="0" fontId="15" fillId="3" borderId="61" xfId="0" applyFont="1" applyFill="1" applyBorder="1" applyAlignment="1" applyProtection="1">
      <alignment horizontal="center" vertical="center" wrapText="1"/>
    </xf>
    <xf numFmtId="9" fontId="15" fillId="3" borderId="57" xfId="0" applyNumberFormat="1" applyFont="1" applyFill="1" applyBorder="1" applyAlignment="1" applyProtection="1">
      <alignment horizontal="center" vertical="center" wrapText="1"/>
    </xf>
    <xf numFmtId="0" fontId="15" fillId="3" borderId="57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vertical="center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9" fillId="0" borderId="44" xfId="0" applyFont="1" applyBorder="1" applyAlignment="1" applyProtection="1">
      <alignment vertical="center" wrapText="1"/>
    </xf>
    <xf numFmtId="0" fontId="4" fillId="19" borderId="6" xfId="0" applyFont="1" applyFill="1" applyBorder="1" applyAlignment="1" applyProtection="1">
      <alignment vertical="center"/>
    </xf>
    <xf numFmtId="0" fontId="4" fillId="19" borderId="6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14" fontId="49" fillId="14" borderId="6" xfId="0" applyNumberFormat="1" applyFont="1" applyFill="1" applyBorder="1" applyAlignment="1" applyProtection="1">
      <alignment horizontal="center" vertical="center" wrapText="1"/>
    </xf>
    <xf numFmtId="0" fontId="51" fillId="0" borderId="46" xfId="0" applyFont="1" applyBorder="1" applyAlignment="1" applyProtection="1">
      <alignment vertical="center"/>
    </xf>
    <xf numFmtId="0" fontId="18" fillId="3" borderId="47" xfId="0" applyFont="1" applyFill="1" applyBorder="1" applyAlignment="1" applyProtection="1">
      <alignment vertical="center" wrapText="1"/>
    </xf>
    <xf numFmtId="166" fontId="18" fillId="3" borderId="47" xfId="0" applyNumberFormat="1" applyFont="1" applyFill="1" applyBorder="1" applyAlignment="1" applyProtection="1">
      <alignment vertical="center" wrapText="1"/>
    </xf>
    <xf numFmtId="166" fontId="18" fillId="3" borderId="48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5" fillId="2" borderId="49" xfId="0" applyFont="1" applyFill="1" applyBorder="1" applyAlignment="1" applyProtection="1">
      <alignment horizontal="center" vertical="center" wrapText="1"/>
    </xf>
    <xf numFmtId="166" fontId="15" fillId="2" borderId="49" xfId="0" applyNumberFormat="1" applyFont="1" applyFill="1" applyBorder="1" applyAlignment="1" applyProtection="1">
      <alignment horizontal="center" vertical="center" wrapText="1"/>
    </xf>
    <xf numFmtId="0" fontId="18" fillId="3" borderId="34" xfId="0" applyFont="1" applyFill="1" applyBorder="1" applyAlignment="1" applyProtection="1">
      <alignment vertical="center" wrapText="1"/>
    </xf>
    <xf numFmtId="166" fontId="18" fillId="3" borderId="26" xfId="0" applyNumberFormat="1" applyFont="1" applyFill="1" applyBorder="1" applyAlignment="1" applyProtection="1">
      <alignment vertical="center" wrapText="1"/>
    </xf>
    <xf numFmtId="0" fontId="51" fillId="0" borderId="47" xfId="0" applyFont="1" applyBorder="1" applyAlignment="1" applyProtection="1">
      <alignment vertical="center"/>
    </xf>
    <xf numFmtId="0" fontId="51" fillId="0" borderId="48" xfId="0" applyFont="1" applyBorder="1" applyAlignment="1" applyProtection="1">
      <alignment vertical="center"/>
    </xf>
    <xf numFmtId="0" fontId="4" fillId="2" borderId="49" xfId="0" applyFont="1" applyFill="1" applyBorder="1" applyAlignment="1" applyProtection="1">
      <alignment horizontal="center" vertical="center" wrapText="1"/>
    </xf>
    <xf numFmtId="166" fontId="4" fillId="2" borderId="49" xfId="0" applyNumberFormat="1" applyFont="1" applyFill="1" applyBorder="1" applyAlignment="1" applyProtection="1">
      <alignment horizontal="center" vertical="center" wrapText="1"/>
    </xf>
    <xf numFmtId="166" fontId="4" fillId="3" borderId="49" xfId="0" applyNumberFormat="1" applyFont="1" applyFill="1" applyBorder="1" applyAlignment="1" applyProtection="1">
      <alignment horizontal="center" vertical="center" wrapText="1"/>
    </xf>
    <xf numFmtId="0" fontId="18" fillId="3" borderId="62" xfId="0" applyFont="1" applyFill="1" applyBorder="1" applyAlignment="1" applyProtection="1">
      <alignment vertical="center" wrapText="1"/>
    </xf>
    <xf numFmtId="0" fontId="18" fillId="3" borderId="28" xfId="0" applyFont="1" applyFill="1" applyBorder="1" applyAlignment="1" applyProtection="1">
      <alignment vertical="center" wrapText="1"/>
    </xf>
    <xf numFmtId="166" fontId="18" fillId="3" borderId="28" xfId="0" applyNumberFormat="1" applyFont="1" applyFill="1" applyBorder="1" applyAlignment="1" applyProtection="1">
      <alignment vertical="center" wrapText="1"/>
    </xf>
    <xf numFmtId="0" fontId="15" fillId="0" borderId="39" xfId="0" applyFont="1" applyBorder="1" applyAlignment="1" applyProtection="1">
      <alignment vertical="center"/>
    </xf>
    <xf numFmtId="14" fontId="49" fillId="14" borderId="5" xfId="0" applyNumberFormat="1" applyFont="1" applyFill="1" applyBorder="1" applyAlignment="1" applyProtection="1">
      <alignment horizontal="center" vertical="center" wrapText="1"/>
    </xf>
    <xf numFmtId="0" fontId="15" fillId="0" borderId="47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166" fontId="15" fillId="2" borderId="50" xfId="0" applyNumberFormat="1" applyFont="1" applyFill="1" applyBorder="1" applyAlignment="1" applyProtection="1">
      <alignment horizontal="center" vertical="center" wrapText="1"/>
    </xf>
    <xf numFmtId="166" fontId="15" fillId="3" borderId="49" xfId="0" applyNumberFormat="1" applyFont="1" applyFill="1" applyBorder="1" applyAlignment="1" applyProtection="1">
      <alignment horizontal="center" vertical="center" wrapText="1"/>
    </xf>
    <xf numFmtId="0" fontId="15" fillId="2" borderId="49" xfId="0" applyNumberFormat="1" applyFont="1" applyFill="1" applyBorder="1" applyAlignment="1" applyProtection="1">
      <alignment horizontal="center" vertical="center" wrapText="1"/>
    </xf>
    <xf numFmtId="0" fontId="18" fillId="3" borderId="26" xfId="0" applyFont="1" applyFill="1" applyBorder="1" applyAlignment="1" applyProtection="1">
      <alignment vertical="center" wrapText="1"/>
    </xf>
    <xf numFmtId="0" fontId="15" fillId="0" borderId="63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2" borderId="58" xfId="0" applyFont="1" applyFill="1" applyBorder="1" applyAlignment="1" applyProtection="1">
      <alignment horizontal="center" vertical="center" wrapText="1"/>
    </xf>
    <xf numFmtId="166" fontId="15" fillId="2" borderId="58" xfId="0" applyNumberFormat="1" applyFont="1" applyFill="1" applyBorder="1" applyAlignment="1" applyProtection="1">
      <alignment horizontal="center" vertical="center" wrapText="1"/>
    </xf>
    <xf numFmtId="166" fontId="18" fillId="3" borderId="34" xfId="0" applyNumberFormat="1" applyFont="1" applyFill="1" applyBorder="1" applyAlignment="1" applyProtection="1">
      <alignment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50" fillId="0" borderId="59" xfId="0" applyFont="1" applyBorder="1" applyAlignment="1" applyProtection="1">
      <alignment horizontal="left" vertical="center" wrapText="1"/>
    </xf>
    <xf numFmtId="0" fontId="50" fillId="0" borderId="34" xfId="0" applyFont="1" applyBorder="1" applyAlignment="1" applyProtection="1">
      <alignment horizontal="left" vertical="center" wrapText="1"/>
    </xf>
    <xf numFmtId="0" fontId="50" fillId="0" borderId="34" xfId="0" applyFont="1" applyBorder="1" applyAlignment="1" applyProtection="1">
      <alignment horizontal="left" vertical="center"/>
    </xf>
    <xf numFmtId="0" fontId="61" fillId="2" borderId="6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7" borderId="10" xfId="0" applyFont="1" applyFill="1" applyBorder="1" applyAlignment="1" applyProtection="1">
      <alignment horizontal="center" vertical="center" wrapText="1"/>
    </xf>
    <xf numFmtId="0" fontId="30" fillId="7" borderId="17" xfId="0" applyFont="1" applyFill="1" applyBorder="1" applyAlignment="1" applyProtection="1">
      <alignment horizontal="center" vertical="center" wrapText="1"/>
    </xf>
    <xf numFmtId="17" fontId="30" fillId="7" borderId="17" xfId="0" applyNumberFormat="1" applyFont="1" applyFill="1" applyBorder="1" applyAlignment="1" applyProtection="1">
      <alignment horizontal="center" wrapText="1"/>
    </xf>
    <xf numFmtId="0" fontId="30" fillId="7" borderId="18" xfId="0" applyFont="1" applyFill="1" applyBorder="1" applyAlignment="1" applyProtection="1">
      <alignment horizontal="center" wrapText="1"/>
    </xf>
    <xf numFmtId="0" fontId="32" fillId="0" borderId="0" xfId="0" applyFont="1" applyBorder="1" applyAlignment="1" applyProtection="1">
      <alignment vertical="center"/>
    </xf>
    <xf numFmtId="0" fontId="34" fillId="8" borderId="20" xfId="0" applyFont="1" applyFill="1" applyBorder="1" applyAlignment="1" applyProtection="1">
      <alignment horizontal="center" vertical="center" wrapText="1"/>
    </xf>
    <xf numFmtId="0" fontId="34" fillId="8" borderId="6" xfId="0" applyFont="1" applyFill="1" applyBorder="1" applyAlignment="1" applyProtection="1">
      <alignment horizontal="center" vertical="center" wrapText="1"/>
    </xf>
    <xf numFmtId="0" fontId="35" fillId="8" borderId="6" xfId="0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7" borderId="11" xfId="0" applyFont="1" applyFill="1" applyBorder="1" applyAlignment="1" applyProtection="1">
      <alignment horizontal="center" vertical="center" wrapText="1"/>
    </xf>
    <xf numFmtId="0" fontId="37" fillId="9" borderId="24" xfId="0" applyFont="1" applyFill="1" applyBorder="1" applyAlignment="1" applyProtection="1">
      <alignment horizontal="center" vertical="center"/>
    </xf>
    <xf numFmtId="44" fontId="37" fillId="9" borderId="8" xfId="0" applyNumberFormat="1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9" fillId="11" borderId="25" xfId="0" applyFont="1" applyFill="1" applyBorder="1" applyAlignment="1" applyProtection="1">
      <alignment horizontal="left" vertical="center"/>
    </xf>
    <xf numFmtId="0" fontId="37" fillId="11" borderId="26" xfId="0" applyFont="1" applyFill="1" applyBorder="1" applyAlignment="1" applyProtection="1">
      <alignment horizontal="centerContinuous" vertical="center" wrapText="1"/>
    </xf>
    <xf numFmtId="44" fontId="37" fillId="11" borderId="26" xfId="0" applyNumberFormat="1" applyFont="1" applyFill="1" applyBorder="1" applyAlignment="1" applyProtection="1">
      <alignment horizontal="centerContinuous" vertical="center" wrapText="1"/>
    </xf>
    <xf numFmtId="0" fontId="37" fillId="11" borderId="26" xfId="0" applyFont="1" applyFill="1" applyBorder="1" applyAlignment="1" applyProtection="1">
      <alignment horizontal="center" vertical="center" wrapText="1"/>
    </xf>
    <xf numFmtId="0" fontId="8" fillId="11" borderId="20" xfId="0" applyFont="1" applyFill="1" applyBorder="1" applyAlignment="1" applyProtection="1">
      <alignment horizontal="center" vertical="center" wrapText="1"/>
    </xf>
    <xf numFmtId="0" fontId="37" fillId="11" borderId="28" xfId="0" applyFont="1" applyFill="1" applyBorder="1" applyAlignment="1" applyProtection="1">
      <alignment horizontal="center" vertical="center"/>
    </xf>
    <xf numFmtId="44" fontId="37" fillId="11" borderId="28" xfId="0" applyNumberFormat="1" applyFont="1" applyFill="1" applyBorder="1" applyAlignment="1" applyProtection="1">
      <alignment horizontal="center" vertical="center"/>
    </xf>
    <xf numFmtId="44" fontId="37" fillId="11" borderId="28" xfId="0" applyNumberFormat="1" applyFont="1" applyFill="1" applyBorder="1" applyAlignment="1" applyProtection="1">
      <alignment horizontal="right" vertical="center"/>
    </xf>
    <xf numFmtId="10" fontId="40" fillId="0" borderId="1" xfId="1" applyNumberFormat="1" applyFont="1" applyFill="1" applyBorder="1" applyAlignment="1" applyProtection="1">
      <alignment horizontal="center" vertical="center" wrapText="1"/>
    </xf>
    <xf numFmtId="0" fontId="7" fillId="12" borderId="2" xfId="0" applyFont="1" applyFill="1" applyBorder="1" applyAlignment="1" applyProtection="1">
      <alignment horizontal="center" vertical="center"/>
    </xf>
    <xf numFmtId="0" fontId="39" fillId="11" borderId="6" xfId="0" applyFont="1" applyFill="1" applyBorder="1" applyAlignment="1" applyProtection="1">
      <alignment horizontal="left" vertical="center"/>
    </xf>
    <xf numFmtId="0" fontId="37" fillId="11" borderId="4" xfId="0" applyFont="1" applyFill="1" applyBorder="1" applyAlignment="1" applyProtection="1">
      <alignment horizontal="centerContinuous" vertical="center" wrapText="1"/>
    </xf>
    <xf numFmtId="44" fontId="37" fillId="11" borderId="4" xfId="0" applyNumberFormat="1" applyFont="1" applyFill="1" applyBorder="1" applyAlignment="1" applyProtection="1">
      <alignment horizontal="centerContinuous" vertical="center" wrapText="1"/>
    </xf>
    <xf numFmtId="44" fontId="37" fillId="11" borderId="4" xfId="0" applyNumberFormat="1" applyFont="1" applyFill="1" applyBorder="1" applyAlignment="1" applyProtection="1">
      <alignment horizontal="center" vertical="center" wrapText="1"/>
    </xf>
    <xf numFmtId="165" fontId="38" fillId="11" borderId="4" xfId="0" applyNumberFormat="1" applyFont="1" applyFill="1" applyBorder="1" applyAlignment="1" applyProtection="1">
      <alignment horizontal="center" vertical="center" wrapText="1"/>
    </xf>
    <xf numFmtId="10" fontId="37" fillId="11" borderId="4" xfId="0" applyNumberFormat="1" applyFont="1" applyFill="1" applyBorder="1" applyAlignment="1" applyProtection="1">
      <alignment horizontal="center" vertical="center" wrapText="1"/>
    </xf>
    <xf numFmtId="1" fontId="37" fillId="11" borderId="4" xfId="0" applyNumberFormat="1" applyFont="1" applyFill="1" applyBorder="1" applyAlignment="1" applyProtection="1">
      <alignment horizontal="center" vertical="center" wrapText="1"/>
    </xf>
    <xf numFmtId="42" fontId="37" fillId="11" borderId="28" xfId="0" applyNumberFormat="1" applyFont="1" applyFill="1" applyBorder="1" applyAlignment="1" applyProtection="1">
      <alignment horizontal="right" vertical="center"/>
    </xf>
    <xf numFmtId="42" fontId="37" fillId="11" borderId="28" xfId="0" applyNumberFormat="1" applyFont="1" applyFill="1" applyBorder="1" applyAlignment="1" applyProtection="1">
      <alignment horizontal="center" vertical="center"/>
    </xf>
    <xf numFmtId="10" fontId="40" fillId="0" borderId="35" xfId="1" applyNumberFormat="1" applyFont="1" applyFill="1" applyBorder="1" applyAlignment="1" applyProtection="1">
      <alignment horizontal="center" vertical="center" wrapText="1"/>
    </xf>
    <xf numFmtId="0" fontId="7" fillId="12" borderId="37" xfId="0" applyFont="1" applyFill="1" applyBorder="1" applyAlignment="1" applyProtection="1">
      <alignment horizontal="center" vertical="center"/>
    </xf>
    <xf numFmtId="0" fontId="7" fillId="11" borderId="4" xfId="0" applyFont="1" applyFill="1" applyBorder="1" applyAlignment="1" applyProtection="1">
      <alignment horizontal="left" vertical="center"/>
    </xf>
    <xf numFmtId="44" fontId="7" fillId="11" borderId="4" xfId="0" applyNumberFormat="1" applyFont="1" applyFill="1" applyBorder="1" applyAlignment="1" applyProtection="1">
      <alignment horizontal="left" vertical="center"/>
    </xf>
    <xf numFmtId="165" fontId="7" fillId="11" borderId="4" xfId="0" applyNumberFormat="1" applyFont="1" applyFill="1" applyBorder="1" applyAlignment="1" applyProtection="1">
      <alignment horizontal="left" vertical="center"/>
    </xf>
    <xf numFmtId="10" fontId="7" fillId="11" borderId="4" xfId="0" applyNumberFormat="1" applyFont="1" applyFill="1" applyBorder="1" applyAlignment="1" applyProtection="1">
      <alignment horizontal="left" vertical="center"/>
    </xf>
    <xf numFmtId="1" fontId="7" fillId="11" borderId="4" xfId="0" applyNumberFormat="1" applyFont="1" applyFill="1" applyBorder="1" applyAlignment="1" applyProtection="1">
      <alignment horizontal="left" vertical="center"/>
    </xf>
    <xf numFmtId="9" fontId="40" fillId="0" borderId="68" xfId="1" applyFont="1" applyFill="1" applyBorder="1" applyAlignment="1" applyProtection="1">
      <alignment horizontal="center" vertical="center" wrapText="1"/>
    </xf>
    <xf numFmtId="44" fontId="7" fillId="12" borderId="9" xfId="0" applyNumberFormat="1" applyFont="1" applyFill="1" applyBorder="1" applyAlignment="1" applyProtection="1">
      <alignment horizontal="center" vertical="center"/>
    </xf>
    <xf numFmtId="0" fontId="45" fillId="13" borderId="35" xfId="0" applyFont="1" applyFill="1" applyBorder="1" applyAlignment="1" applyProtection="1">
      <alignment horizontal="center" vertical="center"/>
    </xf>
    <xf numFmtId="0" fontId="46" fillId="13" borderId="37" xfId="0" applyFont="1" applyFill="1" applyBorder="1" applyAlignment="1" applyProtection="1">
      <alignment vertical="center"/>
    </xf>
    <xf numFmtId="0" fontId="45" fillId="13" borderId="37" xfId="0" applyFont="1" applyFill="1" applyBorder="1" applyAlignment="1" applyProtection="1">
      <alignment horizontal="right" vertical="center"/>
    </xf>
    <xf numFmtId="0" fontId="44" fillId="11" borderId="34" xfId="0" applyFont="1" applyFill="1" applyBorder="1" applyAlignment="1" applyProtection="1">
      <alignment vertical="center"/>
    </xf>
    <xf numFmtId="0" fontId="26" fillId="0" borderId="26" xfId="0" applyFont="1" applyBorder="1" applyAlignment="1" applyProtection="1">
      <alignment vertical="center"/>
    </xf>
    <xf numFmtId="0" fontId="4" fillId="9" borderId="38" xfId="0" applyFont="1" applyFill="1" applyBorder="1" applyAlignment="1" applyProtection="1">
      <alignment horizontal="center" vertical="center" wrapText="1"/>
    </xf>
    <xf numFmtId="0" fontId="47" fillId="9" borderId="6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 wrapText="1"/>
    </xf>
    <xf numFmtId="166" fontId="4" fillId="9" borderId="5" xfId="0" applyNumberFormat="1" applyFont="1" applyFill="1" applyBorder="1" applyAlignment="1" applyProtection="1">
      <alignment horizontal="center" vertical="center" wrapText="1"/>
    </xf>
    <xf numFmtId="166" fontId="4" fillId="9" borderId="39" xfId="0" applyNumberFormat="1" applyFont="1" applyFill="1" applyBorder="1" applyAlignment="1" applyProtection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vertical="center"/>
    </xf>
    <xf numFmtId="0" fontId="7" fillId="12" borderId="35" xfId="0" applyFont="1" applyFill="1" applyBorder="1" applyAlignment="1" applyProtection="1">
      <alignment horizontal="center" vertical="center"/>
    </xf>
    <xf numFmtId="0" fontId="43" fillId="0" borderId="26" xfId="0" applyFont="1" applyFill="1" applyBorder="1" applyAlignment="1" applyProtection="1">
      <alignment vertical="center"/>
    </xf>
    <xf numFmtId="0" fontId="43" fillId="0" borderId="2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9" fontId="6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/>
    </xf>
    <xf numFmtId="0" fontId="48" fillId="2" borderId="40" xfId="0" applyFont="1" applyFill="1" applyBorder="1" applyAlignment="1" applyProtection="1">
      <alignment horizontal="left" vertical="center"/>
    </xf>
    <xf numFmtId="0" fontId="26" fillId="3" borderId="29" xfId="0" applyFont="1" applyFill="1" applyBorder="1" applyAlignment="1" applyProtection="1">
      <alignment horizontal="center" vertical="center" wrapText="1"/>
    </xf>
    <xf numFmtId="14" fontId="49" fillId="14" borderId="31" xfId="0" applyNumberFormat="1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center" vertical="center" wrapText="1"/>
    </xf>
    <xf numFmtId="14" fontId="49" fillId="3" borderId="32" xfId="0" applyNumberFormat="1" applyFont="1" applyFill="1" applyBorder="1" applyAlignment="1" applyProtection="1">
      <alignment horizontal="center" vertical="center" wrapText="1"/>
    </xf>
    <xf numFmtId="44" fontId="50" fillId="3" borderId="32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2" fillId="3" borderId="28" xfId="0" applyFont="1" applyFill="1" applyBorder="1" applyAlignment="1" applyProtection="1">
      <alignment vertical="center" wrapText="1"/>
    </xf>
    <xf numFmtId="166" fontId="52" fillId="3" borderId="28" xfId="0" applyNumberFormat="1" applyFont="1" applyFill="1" applyBorder="1" applyAlignment="1" applyProtection="1">
      <alignment vertical="center" wrapText="1"/>
    </xf>
    <xf numFmtId="0" fontId="26" fillId="0" borderId="29" xfId="0" applyFont="1" applyBorder="1" applyAlignment="1" applyProtection="1">
      <alignment vertical="center"/>
    </xf>
    <xf numFmtId="14" fontId="49" fillId="14" borderId="1" xfId="0" applyNumberFormat="1" applyFont="1" applyFill="1" applyBorder="1" applyAlignment="1" applyProtection="1">
      <alignment horizontal="center" vertical="center" wrapText="1"/>
    </xf>
    <xf numFmtId="0" fontId="48" fillId="2" borderId="64" xfId="0" applyFont="1" applyFill="1" applyBorder="1" applyAlignment="1" applyProtection="1">
      <alignment horizontal="left" vertical="center"/>
    </xf>
    <xf numFmtId="0" fontId="51" fillId="0" borderId="34" xfId="0" applyFont="1" applyBorder="1" applyAlignment="1" applyProtection="1">
      <alignment vertical="center"/>
    </xf>
    <xf numFmtId="0" fontId="51" fillId="0" borderId="26" xfId="0" applyFont="1" applyBorder="1" applyAlignment="1" applyProtection="1">
      <alignment vertical="center"/>
    </xf>
    <xf numFmtId="0" fontId="51" fillId="0" borderId="20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wrapText="1"/>
    </xf>
    <xf numFmtId="166" fontId="4" fillId="2" borderId="8" xfId="0" applyNumberFormat="1" applyFont="1" applyFill="1" applyBorder="1" applyAlignment="1" applyProtection="1">
      <alignment horizontal="center" vertical="center" wrapText="1"/>
    </xf>
    <xf numFmtId="166" fontId="4" fillId="3" borderId="6" xfId="0" applyNumberFormat="1" applyFont="1" applyFill="1" applyBorder="1" applyAlignment="1" applyProtection="1">
      <alignment horizontal="center" vertical="center" wrapText="1"/>
    </xf>
    <xf numFmtId="0" fontId="52" fillId="3" borderId="0" xfId="0" applyFont="1" applyFill="1" applyBorder="1" applyAlignment="1" applyProtection="1">
      <alignment vertical="center" wrapText="1"/>
    </xf>
    <xf numFmtId="0" fontId="26" fillId="0" borderId="65" xfId="0" applyFont="1" applyBorder="1" applyAlignment="1" applyProtection="1">
      <alignment vertical="center"/>
    </xf>
    <xf numFmtId="14" fontId="49" fillId="14" borderId="66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166" fontId="18" fillId="3" borderId="0" xfId="0" applyNumberFormat="1" applyFont="1" applyFill="1" applyBorder="1" applyAlignment="1" applyProtection="1">
      <alignment vertical="center" wrapText="1"/>
    </xf>
    <xf numFmtId="44" fontId="54" fillId="3" borderId="0" xfId="0" applyNumberFormat="1" applyFont="1" applyFill="1" applyBorder="1" applyAlignment="1" applyProtection="1">
      <alignment vertical="center" wrapText="1"/>
    </xf>
    <xf numFmtId="0" fontId="0" fillId="0" borderId="4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166" fontId="4" fillId="2" borderId="50" xfId="0" applyNumberFormat="1" applyFont="1" applyFill="1" applyBorder="1" applyAlignment="1" applyProtection="1">
      <alignment horizontal="center" vertical="center" wrapText="1"/>
    </xf>
    <xf numFmtId="0" fontId="4" fillId="2" borderId="49" xfId="0" applyNumberFormat="1" applyFont="1" applyFill="1" applyBorder="1" applyAlignment="1" applyProtection="1">
      <alignment horizontal="center" vertical="center" wrapText="1"/>
    </xf>
    <xf numFmtId="0" fontId="52" fillId="3" borderId="51" xfId="0" applyFont="1" applyFill="1" applyBorder="1" applyAlignment="1" applyProtection="1">
      <alignment vertical="center" wrapText="1"/>
    </xf>
    <xf numFmtId="166" fontId="52" fillId="3" borderId="51" xfId="0" applyNumberFormat="1" applyFont="1" applyFill="1" applyBorder="1" applyAlignment="1" applyProtection="1">
      <alignment vertical="center" wrapText="1"/>
    </xf>
    <xf numFmtId="0" fontId="26" fillId="0" borderId="51" xfId="0" applyFont="1" applyBorder="1" applyAlignment="1" applyProtection="1">
      <alignment vertical="center"/>
    </xf>
    <xf numFmtId="0" fontId="26" fillId="0" borderId="52" xfId="0" applyFont="1" applyBorder="1" applyAlignment="1" applyProtection="1">
      <alignment vertical="center"/>
    </xf>
    <xf numFmtId="14" fontId="49" fillId="14" borderId="53" xfId="0" applyNumberFormat="1" applyFont="1" applyFill="1" applyBorder="1" applyAlignment="1" applyProtection="1">
      <alignment horizontal="center" vertical="center" wrapText="1"/>
    </xf>
    <xf numFmtId="0" fontId="48" fillId="2" borderId="1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8" borderId="39" xfId="0" applyFont="1" applyFill="1" applyBorder="1" applyAlignment="1" applyProtection="1">
      <alignment horizontal="center" vertical="center" wrapText="1"/>
    </xf>
    <xf numFmtId="0" fontId="76" fillId="0" borderId="0" xfId="2" applyFont="1" applyProtection="1"/>
    <xf numFmtId="0" fontId="78" fillId="0" borderId="6" xfId="3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wrapText="1"/>
    </xf>
    <xf numFmtId="0" fontId="78" fillId="3" borderId="0" xfId="3" applyFont="1" applyFill="1" applyBorder="1" applyAlignment="1" applyProtection="1">
      <alignment horizontal="right" vertical="center" wrapText="1" indent="1"/>
    </xf>
    <xf numFmtId="0" fontId="0" fillId="0" borderId="0" xfId="0" applyBorder="1" applyProtection="1"/>
    <xf numFmtId="0" fontId="76" fillId="0" borderId="6" xfId="2" applyFont="1" applyBorder="1" applyAlignment="1" applyProtection="1">
      <alignment horizontal="center" vertical="center"/>
    </xf>
    <xf numFmtId="0" fontId="81" fillId="0" borderId="6" xfId="3" applyFont="1" applyBorder="1" applyAlignment="1" applyProtection="1">
      <alignment horizontal="right" vertical="center" wrapText="1" indent="1"/>
    </xf>
    <xf numFmtId="0" fontId="77" fillId="3" borderId="0" xfId="2" applyFont="1" applyFill="1" applyBorder="1" applyAlignment="1" applyProtection="1">
      <alignment horizontal="center" vertical="center" wrapText="1"/>
      <protection locked="0"/>
    </xf>
    <xf numFmtId="2" fontId="41" fillId="6" borderId="2" xfId="0" applyNumberFormat="1" applyFont="1" applyFill="1" applyBorder="1" applyAlignment="1" applyProtection="1">
      <alignment horizontal="center" vertical="center"/>
    </xf>
    <xf numFmtId="2" fontId="41" fillId="6" borderId="37" xfId="0" applyNumberFormat="1" applyFont="1" applyFill="1" applyBorder="1" applyAlignment="1" applyProtection="1">
      <alignment horizontal="center" vertical="center"/>
    </xf>
    <xf numFmtId="2" fontId="41" fillId="6" borderId="9" xfId="0" applyNumberFormat="1" applyFont="1" applyFill="1" applyBorder="1" applyAlignment="1" applyProtection="1">
      <alignment horizontal="center" vertical="center"/>
    </xf>
    <xf numFmtId="2" fontId="4" fillId="16" borderId="2" xfId="0" applyNumberFormat="1" applyFont="1" applyFill="1" applyBorder="1" applyAlignment="1" applyProtection="1">
      <alignment vertical="center" wrapText="1"/>
    </xf>
    <xf numFmtId="167" fontId="68" fillId="5" borderId="72" xfId="0" applyNumberFormat="1" applyFont="1" applyFill="1" applyBorder="1" applyAlignment="1" applyProtection="1">
      <alignment horizontal="right" vertical="center" wrapText="1"/>
    </xf>
    <xf numFmtId="167" fontId="66" fillId="3" borderId="26" xfId="0" applyNumberFormat="1" applyFont="1" applyFill="1" applyBorder="1" applyAlignment="1" applyProtection="1">
      <alignment horizontal="right" vertical="center" wrapText="1"/>
    </xf>
    <xf numFmtId="167" fontId="66" fillId="2" borderId="6" xfId="0" applyNumberFormat="1" applyFont="1" applyFill="1" applyBorder="1" applyAlignment="1" applyProtection="1">
      <alignment horizontal="right" vertical="center" wrapText="1"/>
    </xf>
    <xf numFmtId="167" fontId="66" fillId="2" borderId="34" xfId="0" applyNumberFormat="1" applyFont="1" applyFill="1" applyBorder="1" applyAlignment="1" applyProtection="1">
      <alignment horizontal="right" vertical="center" wrapText="1"/>
    </xf>
    <xf numFmtId="0" fontId="77" fillId="0" borderId="68" xfId="0" applyNumberFormat="1" applyFont="1" applyBorder="1" applyAlignment="1" applyProtection="1">
      <alignment horizontal="centerContinuous" vertical="center" wrapText="1"/>
    </xf>
    <xf numFmtId="0" fontId="77" fillId="0" borderId="9" xfId="0" applyNumberFormat="1" applyFont="1" applyBorder="1" applyAlignment="1" applyProtection="1">
      <alignment horizontal="centerContinuous" vertical="center" wrapText="1"/>
    </xf>
    <xf numFmtId="0" fontId="77" fillId="0" borderId="69" xfId="0" applyNumberFormat="1" applyFont="1" applyBorder="1" applyAlignment="1" applyProtection="1">
      <alignment horizontal="centerContinuous" vertical="center" wrapText="1"/>
    </xf>
    <xf numFmtId="0" fontId="0" fillId="0" borderId="0" xfId="0" applyNumberFormat="1" applyAlignment="1" applyProtection="1">
      <alignment wrapText="1"/>
    </xf>
    <xf numFmtId="0" fontId="77" fillId="0" borderId="82" xfId="0" applyNumberFormat="1" applyFont="1" applyBorder="1" applyAlignment="1" applyProtection="1">
      <alignment horizontal="center" vertical="center" wrapText="1"/>
    </xf>
    <xf numFmtId="0" fontId="77" fillId="0" borderId="83" xfId="0" applyNumberFormat="1" applyFont="1" applyBorder="1" applyAlignment="1" applyProtection="1">
      <alignment horizontal="center" vertical="center" wrapText="1"/>
    </xf>
    <xf numFmtId="0" fontId="65" fillId="14" borderId="70" xfId="0" applyNumberFormat="1" applyFont="1" applyFill="1" applyBorder="1" applyAlignment="1" applyProtection="1">
      <alignment horizontal="center" vertical="center" wrapText="1"/>
    </xf>
    <xf numFmtId="0" fontId="50" fillId="20" borderId="73" xfId="0" applyNumberFormat="1" applyFont="1" applyFill="1" applyBorder="1" applyAlignment="1" applyProtection="1">
      <alignment horizontal="center" vertical="center" wrapText="1"/>
    </xf>
    <xf numFmtId="0" fontId="50" fillId="5" borderId="5" xfId="0" applyNumberFormat="1" applyFont="1" applyFill="1" applyBorder="1" applyAlignment="1" applyProtection="1">
      <alignment horizontal="center" vertical="center" wrapText="1"/>
    </xf>
    <xf numFmtId="0" fontId="50" fillId="5" borderId="62" xfId="0" applyNumberFormat="1" applyFont="1" applyFill="1" applyBorder="1" applyAlignment="1" applyProtection="1">
      <alignment horizontal="center" vertical="center" wrapText="1"/>
    </xf>
    <xf numFmtId="0" fontId="65" fillId="14" borderId="71" xfId="0" applyNumberFormat="1" applyFont="1" applyFill="1" applyBorder="1" applyAlignment="1" applyProtection="1">
      <alignment horizontal="center" vertical="center" wrapText="1"/>
    </xf>
    <xf numFmtId="0" fontId="50" fillId="5" borderId="73" xfId="0" applyNumberFormat="1" applyFont="1" applyFill="1" applyBorder="1" applyAlignment="1" applyProtection="1">
      <alignment horizontal="center" vertical="center" wrapText="1"/>
    </xf>
    <xf numFmtId="0" fontId="50" fillId="20" borderId="60" xfId="0" applyNumberFormat="1" applyFont="1" applyFill="1" applyBorder="1" applyAlignment="1" applyProtection="1">
      <alignment horizontal="center" vertical="center" wrapText="1"/>
    </xf>
    <xf numFmtId="0" fontId="71" fillId="5" borderId="62" xfId="0" applyNumberFormat="1" applyFont="1" applyFill="1" applyBorder="1" applyAlignment="1" applyProtection="1">
      <alignment horizontal="center" vertical="center" wrapText="1"/>
    </xf>
    <xf numFmtId="0" fontId="71" fillId="5" borderId="77" xfId="0" applyNumberFormat="1" applyFont="1" applyFill="1" applyBorder="1" applyAlignment="1" applyProtection="1">
      <alignment horizontal="center" vertical="center" wrapText="1"/>
    </xf>
    <xf numFmtId="0" fontId="50" fillId="2" borderId="74" xfId="0" applyNumberFormat="1" applyFont="1" applyFill="1" applyBorder="1" applyAlignment="1" applyProtection="1">
      <alignment horizontal="left" vertical="center" wrapText="1"/>
    </xf>
    <xf numFmtId="0" fontId="0" fillId="0" borderId="74" xfId="0" applyNumberFormat="1" applyBorder="1" applyAlignment="1" applyProtection="1">
      <alignment wrapText="1"/>
    </xf>
    <xf numFmtId="0" fontId="0" fillId="0" borderId="26" xfId="0" applyNumberFormat="1" applyBorder="1" applyAlignment="1" applyProtection="1">
      <alignment wrapText="1"/>
    </xf>
    <xf numFmtId="0" fontId="0" fillId="0" borderId="75" xfId="0" applyNumberFormat="1" applyBorder="1" applyAlignment="1" applyProtection="1">
      <alignment wrapText="1"/>
    </xf>
    <xf numFmtId="0" fontId="4" fillId="3" borderId="10" xfId="4" applyNumberFormat="1" applyFont="1" applyFill="1" applyBorder="1" applyAlignment="1" applyProtection="1">
      <alignment horizontal="right" vertical="center" wrapText="1"/>
    </xf>
    <xf numFmtId="0" fontId="4" fillId="3" borderId="76" xfId="4" applyNumberFormat="1" applyFont="1" applyFill="1" applyBorder="1" applyAlignment="1" applyProtection="1">
      <alignment horizontal="right" vertical="center" wrapText="1"/>
    </xf>
    <xf numFmtId="0" fontId="52" fillId="3" borderId="10" xfId="0" applyNumberFormat="1" applyFont="1" applyFill="1" applyBorder="1" applyAlignment="1" applyProtection="1">
      <alignment horizontal="right" vertical="center" wrapText="1"/>
    </xf>
    <xf numFmtId="0" fontId="68" fillId="5" borderId="10" xfId="0" applyNumberFormat="1" applyFont="1" applyFill="1" applyBorder="1" applyAlignment="1" applyProtection="1">
      <alignment horizontal="right" vertical="center" wrapText="1"/>
    </xf>
    <xf numFmtId="0" fontId="9" fillId="2" borderId="74" xfId="0" applyNumberFormat="1" applyFont="1" applyFill="1" applyBorder="1" applyAlignment="1" applyProtection="1">
      <alignment horizontal="left" vertical="center" wrapText="1"/>
    </xf>
    <xf numFmtId="0" fontId="52" fillId="0" borderId="10" xfId="0" applyNumberFormat="1" applyFont="1" applyBorder="1" applyAlignment="1" applyProtection="1">
      <alignment horizontal="right" vertical="center" wrapText="1"/>
    </xf>
    <xf numFmtId="0" fontId="74" fillId="0" borderId="10" xfId="0" applyNumberFormat="1" applyFont="1" applyBorder="1" applyAlignment="1" applyProtection="1">
      <alignment horizontal="right" vertical="center" wrapText="1"/>
    </xf>
    <xf numFmtId="0" fontId="77" fillId="0" borderId="13" xfId="0" applyNumberFormat="1" applyFont="1" applyBorder="1" applyAlignment="1" applyProtection="1">
      <alignment vertical="center" wrapText="1"/>
    </xf>
    <xf numFmtId="167" fontId="68" fillId="5" borderId="10" xfId="0" applyNumberFormat="1" applyFont="1" applyFill="1" applyBorder="1" applyAlignment="1" applyProtection="1">
      <alignment horizontal="right" vertical="center" wrapText="1"/>
    </xf>
    <xf numFmtId="167" fontId="68" fillId="5" borderId="6" xfId="0" applyNumberFormat="1" applyFont="1" applyFill="1" applyBorder="1" applyAlignment="1" applyProtection="1">
      <alignment horizontal="right" vertical="center" wrapText="1"/>
    </xf>
    <xf numFmtId="167" fontId="68" fillId="5" borderId="34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Alignment="1" applyProtection="1">
      <alignment horizontal="right" wrapText="1"/>
    </xf>
    <xf numFmtId="167" fontId="73" fillId="3" borderId="72" xfId="0" applyNumberFormat="1" applyFont="1" applyFill="1" applyBorder="1" applyAlignment="1" applyProtection="1">
      <alignment horizontal="right" vertical="center" wrapText="1"/>
    </xf>
    <xf numFmtId="167" fontId="66" fillId="3" borderId="74" xfId="0" applyNumberFormat="1" applyFont="1" applyFill="1" applyBorder="1" applyAlignment="1" applyProtection="1">
      <alignment horizontal="right" vertical="center" wrapText="1"/>
    </xf>
    <xf numFmtId="167" fontId="66" fillId="3" borderId="72" xfId="0" applyNumberFormat="1" applyFont="1" applyFill="1" applyBorder="1" applyAlignment="1" applyProtection="1">
      <alignment horizontal="right" vertical="center" wrapText="1"/>
    </xf>
    <xf numFmtId="167" fontId="66" fillId="2" borderId="10" xfId="0" applyNumberFormat="1" applyFont="1" applyFill="1" applyBorder="1" applyAlignment="1" applyProtection="1">
      <alignment horizontal="right" vertical="center" wrapText="1"/>
    </xf>
    <xf numFmtId="167" fontId="66" fillId="2" borderId="19" xfId="0" applyNumberFormat="1" applyFont="1" applyFill="1" applyBorder="1" applyAlignment="1" applyProtection="1">
      <alignment horizontal="right" vertical="center" wrapText="1"/>
    </xf>
    <xf numFmtId="0" fontId="85" fillId="0" borderId="0" xfId="0" applyFont="1" applyAlignment="1">
      <alignment horizontal="justify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justify"/>
    </xf>
    <xf numFmtId="9" fontId="0" fillId="0" borderId="0" xfId="0" applyNumberFormat="1" applyAlignment="1" applyProtection="1">
      <alignment wrapText="1"/>
    </xf>
    <xf numFmtId="9" fontId="64" fillId="0" borderId="72" xfId="0" applyNumberFormat="1" applyFont="1" applyBorder="1" applyAlignment="1" applyProtection="1">
      <alignment horizontal="center" vertical="center" wrapText="1"/>
    </xf>
    <xf numFmtId="167" fontId="70" fillId="5" borderId="12" xfId="0" applyNumberFormat="1" applyFont="1" applyFill="1" applyBorder="1" applyAlignment="1" applyProtection="1">
      <alignment horizontal="right" vertical="center" wrapText="1"/>
    </xf>
    <xf numFmtId="167" fontId="70" fillId="5" borderId="78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Alignment="1" applyProtection="1">
      <alignment wrapText="1"/>
    </xf>
    <xf numFmtId="167" fontId="70" fillId="5" borderId="11" xfId="0" applyNumberFormat="1" applyFont="1" applyFill="1" applyBorder="1" applyAlignment="1" applyProtection="1">
      <alignment horizontal="right" vertical="center" wrapText="1"/>
    </xf>
    <xf numFmtId="167" fontId="83" fillId="14" borderId="40" xfId="0" applyNumberFormat="1" applyFont="1" applyFill="1" applyBorder="1" applyAlignment="1" applyProtection="1">
      <alignment horizontal="right" vertical="center" wrapText="1"/>
    </xf>
    <xf numFmtId="164" fontId="73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Border="1" applyAlignment="1" applyProtection="1">
      <alignment horizontal="centerContinuous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164" fontId="73" fillId="18" borderId="26" xfId="0" applyNumberFormat="1" applyFont="1" applyFill="1" applyBorder="1" applyAlignment="1" applyProtection="1">
      <alignment horizontal="right" vertical="center" wrapText="1"/>
      <protection locked="0"/>
    </xf>
    <xf numFmtId="164" fontId="73" fillId="22" borderId="6" xfId="0" applyNumberFormat="1" applyFont="1" applyFill="1" applyBorder="1" applyAlignment="1" applyProtection="1">
      <alignment horizontal="right" vertical="center" wrapText="1"/>
    </xf>
    <xf numFmtId="164" fontId="73" fillId="22" borderId="6" xfId="4" applyNumberFormat="1" applyFont="1" applyFill="1" applyBorder="1" applyAlignment="1" applyProtection="1">
      <alignment horizontal="right" vertical="center" wrapText="1"/>
    </xf>
    <xf numFmtId="0" fontId="50" fillId="5" borderId="6" xfId="0" applyNumberFormat="1" applyFont="1" applyFill="1" applyBorder="1" applyAlignment="1" applyProtection="1">
      <alignment horizontal="center" vertical="center" wrapText="1"/>
    </xf>
    <xf numFmtId="0" fontId="71" fillId="5" borderId="6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Border="1" applyAlignment="1" applyProtection="1">
      <alignment horizontal="center" vertical="center" wrapText="1"/>
    </xf>
    <xf numFmtId="0" fontId="77" fillId="0" borderId="84" xfId="0" applyNumberFormat="1" applyFont="1" applyBorder="1" applyAlignment="1" applyProtection="1">
      <alignment horizontal="center" vertical="center" wrapText="1"/>
    </xf>
    <xf numFmtId="0" fontId="61" fillId="2" borderId="6" xfId="0" applyNumberFormat="1" applyFont="1" applyFill="1" applyBorder="1" applyAlignment="1" applyProtection="1">
      <alignment horizontal="center" vertical="center" wrapText="1"/>
    </xf>
    <xf numFmtId="167" fontId="68" fillId="5" borderId="75" xfId="0" applyNumberFormat="1" applyFont="1" applyFill="1" applyBorder="1" applyAlignment="1" applyProtection="1">
      <alignment horizontal="right" vertical="center" wrapText="1"/>
    </xf>
    <xf numFmtId="0" fontId="77" fillId="0" borderId="13" xfId="0" applyNumberFormat="1" applyFont="1" applyBorder="1" applyAlignment="1" applyProtection="1">
      <alignment horizontal="center" vertical="center" wrapText="1"/>
    </xf>
    <xf numFmtId="0" fontId="64" fillId="0" borderId="6" xfId="0" applyNumberFormat="1" applyFont="1" applyBorder="1" applyAlignment="1" applyProtection="1">
      <alignment wrapText="1"/>
    </xf>
    <xf numFmtId="0" fontId="66" fillId="5" borderId="73" xfId="0" applyNumberFormat="1" applyFont="1" applyFill="1" applyBorder="1" applyAlignment="1" applyProtection="1">
      <alignment horizontal="right" vertical="center" wrapText="1"/>
    </xf>
    <xf numFmtId="0" fontId="9" fillId="14" borderId="6" xfId="0" applyNumberFormat="1" applyFont="1" applyFill="1" applyBorder="1" applyAlignment="1" applyProtection="1">
      <alignment horizontal="right" vertical="center" wrapText="1"/>
    </xf>
    <xf numFmtId="164" fontId="73" fillId="18" borderId="74" xfId="0" applyNumberFormat="1" applyFont="1" applyFill="1" applyBorder="1" applyAlignment="1" applyProtection="1">
      <alignment horizontal="right" vertical="center" wrapText="1"/>
      <protection locked="0"/>
    </xf>
    <xf numFmtId="167" fontId="73" fillId="21" borderId="34" xfId="0" applyNumberFormat="1" applyFont="1" applyFill="1" applyBorder="1" applyAlignment="1" applyProtection="1">
      <alignment wrapText="1"/>
    </xf>
    <xf numFmtId="167" fontId="73" fillId="21" borderId="26" xfId="0" applyNumberFormat="1" applyFont="1" applyFill="1" applyBorder="1" applyAlignment="1" applyProtection="1">
      <alignment wrapText="1"/>
    </xf>
    <xf numFmtId="164" fontId="73" fillId="21" borderId="34" xfId="4" applyNumberFormat="1" applyFont="1" applyFill="1" applyBorder="1" applyAlignment="1" applyProtection="1">
      <alignment vertical="center" wrapText="1"/>
    </xf>
    <xf numFmtId="164" fontId="73" fillId="21" borderId="26" xfId="4" applyNumberFormat="1" applyFont="1" applyFill="1" applyBorder="1" applyAlignment="1" applyProtection="1">
      <alignment vertical="center" wrapText="1"/>
    </xf>
    <xf numFmtId="164" fontId="73" fillId="21" borderId="20" xfId="4" applyNumberFormat="1" applyFont="1" applyFill="1" applyBorder="1" applyAlignment="1" applyProtection="1">
      <alignment vertical="center" wrapText="1"/>
    </xf>
    <xf numFmtId="167" fontId="66" fillId="3" borderId="74" xfId="0" applyNumberFormat="1" applyFont="1" applyFill="1" applyBorder="1" applyAlignment="1" applyProtection="1">
      <alignment vertical="center" wrapText="1"/>
    </xf>
    <xf numFmtId="167" fontId="66" fillId="3" borderId="26" xfId="0" applyNumberFormat="1" applyFont="1" applyFill="1" applyBorder="1" applyAlignment="1" applyProtection="1">
      <alignment vertical="center" wrapText="1"/>
    </xf>
    <xf numFmtId="167" fontId="66" fillId="3" borderId="75" xfId="0" applyNumberFormat="1" applyFont="1" applyFill="1" applyBorder="1" applyAlignment="1" applyProtection="1">
      <alignment vertical="center" wrapText="1"/>
    </xf>
    <xf numFmtId="44" fontId="0" fillId="0" borderId="0" xfId="0" applyNumberFormat="1" applyAlignment="1" applyProtection="1">
      <alignment wrapText="1"/>
    </xf>
    <xf numFmtId="168" fontId="72" fillId="3" borderId="20" xfId="0" applyNumberFormat="1" applyFont="1" applyFill="1" applyBorder="1" applyAlignment="1" applyProtection="1">
      <alignment horizontal="right" vertical="center" wrapText="1"/>
    </xf>
    <xf numFmtId="168" fontId="73" fillId="0" borderId="8" xfId="0" applyNumberFormat="1" applyFont="1" applyBorder="1" applyAlignment="1" applyProtection="1">
      <alignment horizontal="right" vertical="center" wrapText="1"/>
    </xf>
    <xf numFmtId="168" fontId="73" fillId="0" borderId="59" xfId="0" applyNumberFormat="1" applyFont="1" applyBorder="1" applyAlignment="1" applyProtection="1">
      <alignment horizontal="right" vertical="center" wrapText="1"/>
    </xf>
    <xf numFmtId="168" fontId="73" fillId="0" borderId="6" xfId="0" applyNumberFormat="1" applyFont="1" applyBorder="1" applyAlignment="1" applyProtection="1">
      <alignment horizontal="right" vertical="center" wrapText="1"/>
    </xf>
    <xf numFmtId="168" fontId="67" fillId="0" borderId="6" xfId="0" applyNumberFormat="1" applyFont="1" applyBorder="1" applyAlignment="1" applyProtection="1">
      <alignment horizontal="right" vertical="center" wrapText="1"/>
    </xf>
    <xf numFmtId="168" fontId="73" fillId="3" borderId="6" xfId="4" applyNumberFormat="1" applyFont="1" applyFill="1" applyBorder="1" applyAlignment="1" applyProtection="1">
      <alignment horizontal="right" vertical="center" wrapText="1"/>
    </xf>
    <xf numFmtId="168" fontId="73" fillId="21" borderId="34" xfId="0" applyNumberFormat="1" applyFont="1" applyFill="1" applyBorder="1" applyAlignment="1" applyProtection="1">
      <alignment wrapText="1"/>
    </xf>
    <xf numFmtId="168" fontId="73" fillId="21" borderId="26" xfId="0" applyNumberFormat="1" applyFont="1" applyFill="1" applyBorder="1" applyAlignment="1" applyProtection="1">
      <alignment wrapText="1"/>
    </xf>
    <xf numFmtId="168" fontId="68" fillId="5" borderId="5" xfId="0" applyNumberFormat="1" applyFont="1" applyFill="1" applyBorder="1" applyAlignment="1" applyProtection="1">
      <alignment horizontal="right" vertical="center" wrapText="1"/>
    </xf>
    <xf numFmtId="168" fontId="68" fillId="5" borderId="62" xfId="0" applyNumberFormat="1" applyFont="1" applyFill="1" applyBorder="1" applyAlignment="1" applyProtection="1">
      <alignment horizontal="right" vertical="center" wrapText="1"/>
    </xf>
    <xf numFmtId="168" fontId="68" fillId="5" borderId="6" xfId="0" applyNumberFormat="1" applyFont="1" applyFill="1" applyBorder="1" applyAlignment="1" applyProtection="1">
      <alignment horizontal="right" vertical="center" wrapText="1"/>
    </xf>
    <xf numFmtId="168" fontId="73" fillId="3" borderId="8" xfId="0" applyNumberFormat="1" applyFont="1" applyFill="1" applyBorder="1" applyAlignment="1" applyProtection="1">
      <alignment horizontal="right" vertical="center" wrapText="1"/>
    </xf>
    <xf numFmtId="168" fontId="73" fillId="3" borderId="59" xfId="0" applyNumberFormat="1" applyFont="1" applyFill="1" applyBorder="1" applyAlignment="1" applyProtection="1">
      <alignment horizontal="right" vertical="center" wrapText="1"/>
    </xf>
    <xf numFmtId="168" fontId="73" fillId="3" borderId="6" xfId="0" applyNumberFormat="1" applyFont="1" applyFill="1" applyBorder="1" applyAlignment="1" applyProtection="1">
      <alignment horizontal="right" vertical="center" wrapText="1"/>
    </xf>
    <xf numFmtId="168" fontId="73" fillId="22" borderId="6" xfId="0" applyNumberFormat="1" applyFont="1" applyFill="1" applyBorder="1" applyAlignment="1" applyProtection="1">
      <alignment horizontal="right" vertical="center" wrapText="1"/>
    </xf>
    <xf numFmtId="168" fontId="73" fillId="21" borderId="34" xfId="4" applyNumberFormat="1" applyFont="1" applyFill="1" applyBorder="1" applyAlignment="1" applyProtection="1">
      <alignment vertical="center" wrapText="1"/>
    </xf>
    <xf numFmtId="168" fontId="73" fillId="21" borderId="26" xfId="4" applyNumberFormat="1" applyFont="1" applyFill="1" applyBorder="1" applyAlignment="1" applyProtection="1">
      <alignment vertical="center" wrapText="1"/>
    </xf>
    <xf numFmtId="168" fontId="73" fillId="21" borderId="20" xfId="4" applyNumberFormat="1" applyFont="1" applyFill="1" applyBorder="1" applyAlignment="1" applyProtection="1">
      <alignment vertical="center" wrapText="1"/>
    </xf>
    <xf numFmtId="168" fontId="73" fillId="22" borderId="6" xfId="4" applyNumberFormat="1" applyFont="1" applyFill="1" applyBorder="1" applyAlignment="1" applyProtection="1">
      <alignment horizontal="right" vertical="center" wrapText="1"/>
    </xf>
    <xf numFmtId="168" fontId="66" fillId="3" borderId="34" xfId="0" applyNumberFormat="1" applyFont="1" applyFill="1" applyBorder="1" applyAlignment="1" applyProtection="1">
      <alignment horizontal="right" vertical="center" wrapText="1"/>
    </xf>
    <xf numFmtId="168" fontId="66" fillId="3" borderId="26" xfId="0" applyNumberFormat="1" applyFont="1" applyFill="1" applyBorder="1" applyAlignment="1" applyProtection="1">
      <alignment horizontal="right" vertical="center" wrapText="1"/>
    </xf>
    <xf numFmtId="168" fontId="66" fillId="3" borderId="75" xfId="0" applyNumberFormat="1" applyFont="1" applyFill="1" applyBorder="1" applyAlignment="1" applyProtection="1">
      <alignment horizontal="right" vertical="center" wrapText="1"/>
    </xf>
    <xf numFmtId="168" fontId="68" fillId="5" borderId="7" xfId="0" applyNumberFormat="1" applyFont="1" applyFill="1" applyBorder="1" applyAlignment="1" applyProtection="1">
      <alignment horizontal="right" vertical="center" wrapText="1"/>
    </xf>
    <xf numFmtId="168" fontId="68" fillId="5" borderId="75" xfId="0" applyNumberFormat="1" applyFont="1" applyFill="1" applyBorder="1" applyAlignment="1" applyProtection="1">
      <alignment horizontal="right" vertical="center" wrapText="1"/>
    </xf>
    <xf numFmtId="168" fontId="67" fillId="0" borderId="75" xfId="0" applyNumberFormat="1" applyFont="1" applyBorder="1" applyAlignment="1" applyProtection="1">
      <alignment horizontal="right" vertical="center" wrapText="1"/>
    </xf>
    <xf numFmtId="168" fontId="68" fillId="5" borderId="8" xfId="0" applyNumberFormat="1" applyFont="1" applyFill="1" applyBorder="1" applyAlignment="1" applyProtection="1">
      <alignment horizontal="right" vertical="center" wrapText="1"/>
    </xf>
    <xf numFmtId="168" fontId="66" fillId="2" borderId="6" xfId="0" applyNumberFormat="1" applyFont="1" applyFill="1" applyBorder="1" applyAlignment="1" applyProtection="1">
      <alignment horizontal="right" vertical="center" wrapText="1"/>
    </xf>
    <xf numFmtId="168" fontId="64" fillId="0" borderId="84" xfId="0" applyNumberFormat="1" applyFont="1" applyBorder="1" applyAlignment="1" applyProtection="1">
      <alignment horizontal="right" vertical="center" wrapText="1"/>
    </xf>
    <xf numFmtId="168" fontId="70" fillId="5" borderId="6" xfId="0" applyNumberFormat="1" applyFont="1" applyFill="1" applyBorder="1" applyAlignment="1" applyProtection="1">
      <alignment horizontal="right" vertical="center" wrapText="1"/>
    </xf>
    <xf numFmtId="168" fontId="63" fillId="14" borderId="6" xfId="0" applyNumberFormat="1" applyFont="1" applyFill="1" applyBorder="1" applyAlignment="1" applyProtection="1">
      <alignment horizontal="right" vertical="center" wrapText="1"/>
    </xf>
    <xf numFmtId="168" fontId="0" fillId="0" borderId="0" xfId="0" applyNumberFormat="1" applyAlignment="1" applyProtection="1">
      <alignment wrapText="1"/>
    </xf>
    <xf numFmtId="9" fontId="64" fillId="0" borderId="5" xfId="1" applyFont="1" applyBorder="1" applyAlignment="1" applyProtection="1">
      <alignment horizontal="right" vertical="center" wrapText="1"/>
    </xf>
    <xf numFmtId="0" fontId="51" fillId="0" borderId="85" xfId="0" applyFont="1" applyBorder="1" applyAlignment="1" applyProtection="1">
      <alignment vertical="center"/>
    </xf>
    <xf numFmtId="0" fontId="51" fillId="0" borderId="86" xfId="0" applyFont="1" applyBorder="1" applyAlignment="1" applyProtection="1">
      <alignment vertical="center"/>
    </xf>
    <xf numFmtId="0" fontId="51" fillId="0" borderId="87" xfId="0" applyFont="1" applyBorder="1" applyAlignment="1" applyProtection="1">
      <alignment vertical="center"/>
    </xf>
    <xf numFmtId="0" fontId="51" fillId="0" borderId="88" xfId="0" applyFont="1" applyBorder="1" applyAlignment="1" applyProtection="1">
      <alignment vertical="center"/>
    </xf>
    <xf numFmtId="0" fontId="15" fillId="0" borderId="89" xfId="0" applyFont="1" applyBorder="1" applyAlignment="1" applyProtection="1">
      <alignment vertical="center"/>
    </xf>
    <xf numFmtId="166" fontId="4" fillId="3" borderId="90" xfId="0" applyNumberFormat="1" applyFont="1" applyFill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vertical="center"/>
    </xf>
    <xf numFmtId="168" fontId="73" fillId="0" borderId="6" xfId="0" applyNumberFormat="1" applyFont="1" applyFill="1" applyBorder="1" applyAlignment="1" applyProtection="1">
      <alignment horizontal="right" vertical="center" wrapText="1"/>
    </xf>
    <xf numFmtId="168" fontId="67" fillId="0" borderId="20" xfId="0" applyNumberFormat="1" applyFont="1" applyBorder="1" applyAlignment="1" applyProtection="1">
      <alignment horizontal="right" vertical="center" wrapText="1"/>
    </xf>
    <xf numFmtId="168" fontId="69" fillId="2" borderId="75" xfId="0" applyNumberFormat="1" applyFont="1" applyFill="1" applyBorder="1" applyAlignment="1" applyProtection="1">
      <alignment horizontal="right" vertical="center" wrapText="1"/>
    </xf>
    <xf numFmtId="164" fontId="73" fillId="23" borderId="26" xfId="0" applyNumberFormat="1" applyFont="1" applyFill="1" applyBorder="1" applyAlignment="1" applyProtection="1">
      <alignment horizontal="right" vertical="center" wrapText="1"/>
    </xf>
    <xf numFmtId="167" fontId="68" fillId="18" borderId="4" xfId="0" applyNumberFormat="1" applyFont="1" applyFill="1" applyBorder="1" applyAlignment="1" applyProtection="1">
      <alignment horizontal="right" vertical="center" wrapText="1"/>
    </xf>
    <xf numFmtId="164" fontId="73" fillId="18" borderId="72" xfId="0" applyNumberFormat="1" applyFont="1" applyFill="1" applyBorder="1" applyAlignment="1" applyProtection="1">
      <alignment horizontal="right" vertical="center" wrapText="1"/>
      <protection locked="0"/>
    </xf>
    <xf numFmtId="164" fontId="73" fillId="18" borderId="26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centerContinuous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Continuous" vertical="center"/>
    </xf>
    <xf numFmtId="0" fontId="15" fillId="3" borderId="57" xfId="0" applyFont="1" applyFill="1" applyBorder="1" applyAlignment="1" applyProtection="1">
      <alignment horizontal="center" vertical="center" wrapText="1"/>
    </xf>
    <xf numFmtId="167" fontId="73" fillId="18" borderId="75" xfId="0" applyNumberFormat="1" applyFont="1" applyFill="1" applyBorder="1" applyAlignment="1" applyProtection="1">
      <alignment wrapText="1"/>
    </xf>
    <xf numFmtId="167" fontId="73" fillId="18" borderId="19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horizontal="center"/>
    </xf>
    <xf numFmtId="0" fontId="77" fillId="0" borderId="0" xfId="2" applyFont="1" applyBorder="1" applyAlignment="1" applyProtection="1">
      <alignment horizontal="center" vertical="center" wrapText="1"/>
    </xf>
    <xf numFmtId="0" fontId="76" fillId="0" borderId="6" xfId="2" applyFont="1" applyBorder="1" applyAlignment="1" applyProtection="1">
      <alignment horizontal="center" vertical="center"/>
    </xf>
    <xf numFmtId="0" fontId="23" fillId="6" borderId="0" xfId="4" applyFont="1" applyFill="1" applyBorder="1" applyAlignment="1" applyProtection="1">
      <alignment horizontal="left" vertical="center" wrapText="1"/>
    </xf>
    <xf numFmtId="0" fontId="66" fillId="3" borderId="34" xfId="0" applyNumberFormat="1" applyFont="1" applyFill="1" applyBorder="1" applyAlignment="1" applyProtection="1">
      <alignment horizontal="center" vertical="center" wrapText="1"/>
    </xf>
    <xf numFmtId="0" fontId="66" fillId="3" borderId="26" xfId="0" applyNumberFormat="1" applyFont="1" applyFill="1" applyBorder="1" applyAlignment="1" applyProtection="1">
      <alignment horizontal="center" vertical="center" wrapText="1"/>
    </xf>
    <xf numFmtId="0" fontId="66" fillId="3" borderId="20" xfId="0" applyNumberFormat="1" applyFont="1" applyFill="1" applyBorder="1" applyAlignment="1" applyProtection="1">
      <alignment horizontal="center" vertical="center" wrapText="1"/>
    </xf>
    <xf numFmtId="168" fontId="66" fillId="3" borderId="34" xfId="0" applyNumberFormat="1" applyFont="1" applyFill="1" applyBorder="1" applyAlignment="1" applyProtection="1">
      <alignment horizontal="center" vertical="center" wrapText="1"/>
    </xf>
    <xf numFmtId="168" fontId="66" fillId="3" borderId="26" xfId="0" applyNumberFormat="1" applyFont="1" applyFill="1" applyBorder="1" applyAlignment="1" applyProtection="1">
      <alignment horizontal="center" vertical="center" wrapText="1"/>
    </xf>
    <xf numFmtId="168" fontId="66" fillId="3" borderId="20" xfId="0" applyNumberFormat="1" applyFont="1" applyFill="1" applyBorder="1" applyAlignment="1" applyProtection="1">
      <alignment horizontal="center" vertical="center" wrapText="1"/>
    </xf>
    <xf numFmtId="0" fontId="83" fillId="2" borderId="79" xfId="0" applyNumberFormat="1" applyFont="1" applyFill="1" applyBorder="1" applyAlignment="1" applyProtection="1">
      <alignment horizontal="center" vertical="center" wrapText="1"/>
    </xf>
    <xf numFmtId="0" fontId="83" fillId="2" borderId="80" xfId="0" applyNumberFormat="1" applyFont="1" applyFill="1" applyBorder="1" applyAlignment="1" applyProtection="1">
      <alignment horizontal="center" vertical="center" wrapText="1"/>
    </xf>
    <xf numFmtId="0" fontId="83" fillId="2" borderId="81" xfId="0" applyNumberFormat="1" applyFont="1" applyFill="1" applyBorder="1" applyAlignment="1" applyProtection="1">
      <alignment horizontal="center" vertical="center" wrapText="1"/>
    </xf>
    <xf numFmtId="0" fontId="65" fillId="14" borderId="5" xfId="0" applyNumberFormat="1" applyFont="1" applyFill="1" applyBorder="1" applyAlignment="1" applyProtection="1">
      <alignment horizontal="center" vertical="center" wrapText="1"/>
    </xf>
    <xf numFmtId="0" fontId="65" fillId="14" borderId="7" xfId="0" applyNumberFormat="1" applyFont="1" applyFill="1" applyBorder="1" applyAlignment="1" applyProtection="1">
      <alignment horizontal="center" vertical="center" wrapText="1"/>
    </xf>
    <xf numFmtId="0" fontId="65" fillId="14" borderId="8" xfId="0" applyNumberFormat="1" applyFont="1" applyFill="1" applyBorder="1" applyAlignment="1" applyProtection="1">
      <alignment horizontal="center" vertical="center" wrapText="1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7142</xdr:rowOff>
    </xdr:from>
    <xdr:to>
      <xdr:col>16</xdr:col>
      <xdr:colOff>752475</xdr:colOff>
      <xdr:row>19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69117"/>
          <a:ext cx="12944475" cy="3393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Seules les cases  colorées en </a:t>
          </a:r>
          <a:r>
            <a:rPr kumimoji="0" lang="fr-BE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jaune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doivent être complétées.  	Les cellules grises contiennent des formules.			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1-Projet,2-Admin et 3-Budget total  reprennent les informations  générales relatives à l'ensemble des partenaires du projet.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 à 4 reprennent les budgets détaillés pour les partenaires de type Entreprise, Centre de Recherche agréé, et  Organisme de Recherche et Organisme Public de Recherche.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5 à 8  reprennent les budgets détaillés pour les partenaires de type Université, Haute École.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La feuille 3- Budget total se complète automatiquement.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Chaque partenaire doit présenter les informations détaillées de son budget (feuille 1 à 8) dans </a:t>
          </a: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une feuille distincte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Attention, veuillez compléter au préalable les  feuille 1-Projet et  2-Admin  car ces dernières contiennent des liens vers les feuilles suivantes.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Complétez la ligne 5 de la feuille 2-Admin selon votre type d'organisme (Entreprise, Université,...,) et dirigez-vous  ensuite  vers  la feuille de budget détaillé (1 à 8) correspondante indiquée à la ligne 4 de la feuille 2-Admin.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NB : La description des dépenses admissibles est détaillée dans le guide des dépenses éligibles publié sur le portail de la Recherche et des Technologies.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https://recherche-technologie.wallonie.be/servlet/Repository/guide-des-depenses-admissibles.pdf?IDR=12266&amp;saveFile=true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1"/>
  <sheetViews>
    <sheetView showGridLines="0" zoomScale="90" zoomScaleNormal="90" workbookViewId="0">
      <selection activeCell="R4" sqref="R4"/>
    </sheetView>
  </sheetViews>
  <sheetFormatPr baseColWidth="10" defaultRowHeight="15" x14ac:dyDescent="0.25"/>
  <sheetData>
    <row r="1" spans="1:17" ht="29.25" customHeight="1" x14ac:dyDescent="0.4">
      <c r="A1" s="498" t="s">
        <v>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</row>
  </sheetData>
  <mergeCells count="1">
    <mergeCell ref="A1:Q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0"/>
  <sheetViews>
    <sheetView showGridLines="0" topLeftCell="A19" zoomScale="80" zoomScaleNormal="80" workbookViewId="0">
      <selection activeCell="B64" sqref="B64"/>
    </sheetView>
  </sheetViews>
  <sheetFormatPr baseColWidth="10" defaultRowHeight="15" x14ac:dyDescent="0.25"/>
  <cols>
    <col min="1" max="1" width="31" style="164" customWidth="1"/>
    <col min="2" max="2" width="42.28515625" style="164" customWidth="1"/>
    <col min="3" max="3" width="42.85546875" style="164" customWidth="1"/>
    <col min="4" max="4" width="19.140625" style="164" customWidth="1"/>
    <col min="5" max="5" width="27.7109375" style="164" customWidth="1"/>
    <col min="6" max="7" width="13.7109375" style="164" customWidth="1"/>
    <col min="8" max="8" width="13.5703125" style="164" customWidth="1"/>
    <col min="9" max="9" width="13.140625" style="164" customWidth="1"/>
    <col min="10" max="10" width="14.5703125" style="164" customWidth="1"/>
    <col min="11" max="11" width="11.42578125" style="164"/>
    <col min="12" max="12" width="16.42578125" style="164" customWidth="1"/>
    <col min="13" max="16384" width="11.42578125" style="164"/>
  </cols>
  <sheetData>
    <row r="1" spans="1:12" ht="24.75" thickTop="1" thickBot="1" x14ac:dyDescent="0.3">
      <c r="A1" s="161" t="s">
        <v>60</v>
      </c>
      <c r="B1" s="39">
        <f>'2-Admin'!H5</f>
        <v>0</v>
      </c>
      <c r="C1" s="40">
        <f>'2-Admin'!H7</f>
        <v>0</v>
      </c>
      <c r="D1" s="162"/>
      <c r="E1" s="162"/>
      <c r="F1" s="163"/>
      <c r="G1" s="163"/>
      <c r="H1" s="163"/>
      <c r="I1" s="163"/>
      <c r="J1" s="163"/>
      <c r="K1" s="163"/>
      <c r="L1" s="163"/>
    </row>
    <row r="2" spans="1:12" ht="22.5" thickTop="1" thickBot="1" x14ac:dyDescent="0.3">
      <c r="A2" s="165"/>
      <c r="B2" s="163"/>
      <c r="C2" s="166"/>
      <c r="D2" s="166"/>
      <c r="E2" s="166"/>
      <c r="F2" s="163"/>
      <c r="G2" s="163"/>
      <c r="H2" s="163"/>
      <c r="I2" s="163"/>
      <c r="J2" s="163"/>
      <c r="K2" s="163"/>
      <c r="L2" s="163"/>
    </row>
    <row r="3" spans="1:12" ht="24.75" thickTop="1" thickBot="1" x14ac:dyDescent="0.3">
      <c r="A3" s="167" t="s">
        <v>67</v>
      </c>
      <c r="B3" s="163"/>
      <c r="C3" s="163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64.5" thickTop="1" x14ac:dyDescent="0.25">
      <c r="A4" s="169" t="s">
        <v>129</v>
      </c>
      <c r="B4" s="170" t="s">
        <v>165</v>
      </c>
      <c r="C4" s="171" t="s">
        <v>172</v>
      </c>
      <c r="D4" s="169" t="s">
        <v>166</v>
      </c>
      <c r="E4" s="169" t="s">
        <v>124</v>
      </c>
      <c r="F4" s="172" t="s">
        <v>169</v>
      </c>
      <c r="G4" s="241" t="s">
        <v>73</v>
      </c>
      <c r="H4" s="163"/>
      <c r="I4" s="163"/>
      <c r="J4" s="163"/>
      <c r="K4" s="163"/>
      <c r="L4" s="163"/>
    </row>
    <row r="5" spans="1:12" ht="15.75" x14ac:dyDescent="0.25">
      <c r="A5" s="242" t="s">
        <v>130</v>
      </c>
      <c r="B5" s="175"/>
      <c r="C5" s="176"/>
      <c r="D5" s="176"/>
      <c r="E5" s="176"/>
      <c r="F5" s="176"/>
      <c r="G5" s="177"/>
      <c r="H5" s="163"/>
      <c r="I5" s="163"/>
      <c r="J5" s="163"/>
      <c r="K5" s="163"/>
      <c r="L5" s="163"/>
    </row>
    <row r="6" spans="1:12" x14ac:dyDescent="0.25">
      <c r="A6" s="113"/>
      <c r="B6" s="113"/>
      <c r="C6" s="114">
        <v>0</v>
      </c>
      <c r="D6" s="115">
        <v>0</v>
      </c>
      <c r="E6" s="116"/>
      <c r="F6" s="41">
        <f>C6*D6*E6</f>
        <v>0</v>
      </c>
      <c r="G6" s="52">
        <f>CEILING(F6,100)</f>
        <v>0</v>
      </c>
      <c r="H6" s="163"/>
      <c r="I6" s="163"/>
      <c r="J6" s="163"/>
      <c r="K6" s="163"/>
      <c r="L6" s="163"/>
    </row>
    <row r="7" spans="1:12" x14ac:dyDescent="0.25">
      <c r="A7" s="113"/>
      <c r="B7" s="113"/>
      <c r="C7" s="114">
        <v>0</v>
      </c>
      <c r="D7" s="115">
        <v>0</v>
      </c>
      <c r="E7" s="116"/>
      <c r="F7" s="41">
        <f t="shared" ref="F7:F15" si="0">C7*D7*E7</f>
        <v>0</v>
      </c>
      <c r="G7" s="53">
        <f t="shared" ref="G7:G15" si="1">CEILING(F7,100)</f>
        <v>0</v>
      </c>
      <c r="H7" s="163"/>
      <c r="I7" s="163"/>
      <c r="J7" s="163"/>
      <c r="K7" s="163"/>
      <c r="L7" s="163"/>
    </row>
    <row r="8" spans="1:12" x14ac:dyDescent="0.25">
      <c r="A8" s="113"/>
      <c r="B8" s="113"/>
      <c r="C8" s="114">
        <v>0</v>
      </c>
      <c r="D8" s="115">
        <v>0</v>
      </c>
      <c r="E8" s="116"/>
      <c r="F8" s="41">
        <f t="shared" si="0"/>
        <v>0</v>
      </c>
      <c r="G8" s="53">
        <f t="shared" si="1"/>
        <v>0</v>
      </c>
      <c r="H8" s="163"/>
      <c r="I8" s="163"/>
      <c r="J8" s="163"/>
      <c r="K8" s="163"/>
      <c r="L8" s="163"/>
    </row>
    <row r="9" spans="1:12" x14ac:dyDescent="0.25">
      <c r="A9" s="113"/>
      <c r="B9" s="113"/>
      <c r="C9" s="114">
        <v>0</v>
      </c>
      <c r="D9" s="115">
        <v>0</v>
      </c>
      <c r="E9" s="116"/>
      <c r="F9" s="41">
        <f t="shared" si="0"/>
        <v>0</v>
      </c>
      <c r="G9" s="53">
        <f t="shared" si="1"/>
        <v>0</v>
      </c>
      <c r="H9" s="163"/>
      <c r="I9" s="163"/>
      <c r="J9" s="163"/>
      <c r="K9" s="163"/>
      <c r="L9" s="163"/>
    </row>
    <row r="10" spans="1:12" x14ac:dyDescent="0.25">
      <c r="A10" s="113"/>
      <c r="B10" s="113"/>
      <c r="C10" s="114">
        <v>0</v>
      </c>
      <c r="D10" s="115">
        <v>0</v>
      </c>
      <c r="E10" s="116"/>
      <c r="F10" s="41">
        <f t="shared" si="0"/>
        <v>0</v>
      </c>
      <c r="G10" s="53">
        <f t="shared" si="1"/>
        <v>0</v>
      </c>
      <c r="H10" s="163"/>
      <c r="I10" s="163"/>
      <c r="J10" s="163"/>
      <c r="K10" s="163"/>
      <c r="L10" s="163"/>
    </row>
    <row r="11" spans="1:12" x14ac:dyDescent="0.25">
      <c r="A11" s="113"/>
      <c r="B11" s="113"/>
      <c r="C11" s="114">
        <v>0</v>
      </c>
      <c r="D11" s="115">
        <v>0</v>
      </c>
      <c r="E11" s="116"/>
      <c r="F11" s="41">
        <f t="shared" si="0"/>
        <v>0</v>
      </c>
      <c r="G11" s="53">
        <f t="shared" si="1"/>
        <v>0</v>
      </c>
      <c r="H11" s="163"/>
      <c r="I11" s="163"/>
      <c r="J11" s="163"/>
      <c r="K11" s="163"/>
      <c r="L11" s="163"/>
    </row>
    <row r="12" spans="1:12" x14ac:dyDescent="0.25">
      <c r="A12" s="113"/>
      <c r="B12" s="113"/>
      <c r="C12" s="114">
        <v>0</v>
      </c>
      <c r="D12" s="115">
        <v>0</v>
      </c>
      <c r="E12" s="116"/>
      <c r="F12" s="41">
        <f t="shared" si="0"/>
        <v>0</v>
      </c>
      <c r="G12" s="54">
        <f t="shared" si="1"/>
        <v>0</v>
      </c>
      <c r="H12" s="163"/>
      <c r="I12" s="163"/>
      <c r="J12" s="163"/>
      <c r="K12" s="163"/>
      <c r="L12" s="163"/>
    </row>
    <row r="13" spans="1:12" x14ac:dyDescent="0.25">
      <c r="A13" s="113"/>
      <c r="B13" s="113"/>
      <c r="C13" s="114">
        <v>0</v>
      </c>
      <c r="D13" s="115">
        <v>0</v>
      </c>
      <c r="E13" s="116"/>
      <c r="F13" s="41">
        <f t="shared" si="0"/>
        <v>0</v>
      </c>
      <c r="G13" s="54">
        <f t="shared" si="1"/>
        <v>0</v>
      </c>
      <c r="H13" s="163"/>
      <c r="I13" s="163"/>
      <c r="J13" s="163"/>
      <c r="K13" s="163"/>
      <c r="L13" s="163"/>
    </row>
    <row r="14" spans="1:12" x14ac:dyDescent="0.25">
      <c r="A14" s="113"/>
      <c r="B14" s="113"/>
      <c r="C14" s="114">
        <v>0</v>
      </c>
      <c r="D14" s="115">
        <v>0</v>
      </c>
      <c r="E14" s="116"/>
      <c r="F14" s="41">
        <f t="shared" si="0"/>
        <v>0</v>
      </c>
      <c r="G14" s="54">
        <f t="shared" si="1"/>
        <v>0</v>
      </c>
      <c r="H14" s="163"/>
      <c r="I14" s="163"/>
      <c r="J14" s="163"/>
      <c r="K14" s="163"/>
      <c r="L14" s="163"/>
    </row>
    <row r="15" spans="1:12" ht="15.75" thickBot="1" x14ac:dyDescent="0.3">
      <c r="A15" s="113"/>
      <c r="B15" s="113"/>
      <c r="C15" s="114">
        <v>0</v>
      </c>
      <c r="D15" s="115">
        <v>0</v>
      </c>
      <c r="E15" s="117"/>
      <c r="F15" s="42">
        <f t="shared" si="0"/>
        <v>0</v>
      </c>
      <c r="G15" s="55">
        <f t="shared" si="1"/>
        <v>0</v>
      </c>
      <c r="H15" s="163"/>
      <c r="I15" s="163"/>
      <c r="J15" s="163"/>
      <c r="K15" s="163"/>
      <c r="L15" s="163"/>
    </row>
    <row r="16" spans="1:12" ht="16.5" thickTop="1" thickBot="1" x14ac:dyDescent="0.3">
      <c r="A16" s="178"/>
      <c r="B16" s="178"/>
      <c r="C16" s="179"/>
      <c r="D16" s="180" t="s">
        <v>185</v>
      </c>
      <c r="E16" s="366" t="e">
        <f>(D6*E6+D7*E7+D8*E8+D9*E9+D10*E10+D11*E11+D12*E12+D13*E13+D14*E14+D15*E15)/'1-Projet'!$C$5</f>
        <v>#DIV/0!</v>
      </c>
      <c r="F16" s="181" t="s">
        <v>76</v>
      </c>
      <c r="G16" s="56">
        <f>SUM(G6:G15)</f>
        <v>0</v>
      </c>
      <c r="H16" s="163"/>
      <c r="I16" s="163"/>
      <c r="J16" s="163"/>
      <c r="K16" s="163"/>
      <c r="L16" s="163"/>
    </row>
    <row r="17" spans="1:12" ht="16.5" thickTop="1" x14ac:dyDescent="0.25">
      <c r="A17" s="243" t="s">
        <v>131</v>
      </c>
      <c r="B17" s="176"/>
      <c r="C17" s="183"/>
      <c r="D17" s="184"/>
      <c r="E17" s="185"/>
      <c r="F17" s="186"/>
      <c r="G17" s="187"/>
      <c r="H17" s="163"/>
      <c r="I17" s="163"/>
      <c r="J17" s="163"/>
      <c r="K17" s="163"/>
      <c r="L17" s="163"/>
    </row>
    <row r="18" spans="1:12" x14ac:dyDescent="0.25">
      <c r="A18" s="113"/>
      <c r="B18" s="113"/>
      <c r="C18" s="114">
        <v>0</v>
      </c>
      <c r="D18" s="115">
        <v>0</v>
      </c>
      <c r="E18" s="116"/>
      <c r="F18" s="41">
        <f>+C18*D18*E18</f>
        <v>0</v>
      </c>
      <c r="G18" s="52">
        <f>CEILING(F18,100)</f>
        <v>0</v>
      </c>
      <c r="H18" s="163"/>
      <c r="I18" s="163"/>
      <c r="J18" s="163"/>
      <c r="K18" s="163"/>
      <c r="L18" s="163"/>
    </row>
    <row r="19" spans="1:12" x14ac:dyDescent="0.25">
      <c r="A19" s="118"/>
      <c r="B19" s="118"/>
      <c r="C19" s="114">
        <v>0</v>
      </c>
      <c r="D19" s="115">
        <v>0</v>
      </c>
      <c r="E19" s="116"/>
      <c r="F19" s="41">
        <f t="shared" ref="F19:F27" si="2">+C19*D19*E19</f>
        <v>0</v>
      </c>
      <c r="G19" s="53">
        <f t="shared" ref="G19:G27" si="3">CEILING(F19,100)</f>
        <v>0</v>
      </c>
      <c r="H19" s="163"/>
      <c r="I19" s="163"/>
      <c r="J19" s="163"/>
      <c r="K19" s="163"/>
      <c r="L19" s="163"/>
    </row>
    <row r="20" spans="1:12" x14ac:dyDescent="0.25">
      <c r="A20" s="118"/>
      <c r="B20" s="118"/>
      <c r="C20" s="114">
        <v>0</v>
      </c>
      <c r="D20" s="115">
        <v>0</v>
      </c>
      <c r="E20" s="116"/>
      <c r="F20" s="41">
        <f t="shared" si="2"/>
        <v>0</v>
      </c>
      <c r="G20" s="53">
        <f t="shared" si="3"/>
        <v>0</v>
      </c>
      <c r="H20" s="163"/>
      <c r="I20" s="163"/>
      <c r="J20" s="163"/>
      <c r="K20" s="163"/>
      <c r="L20" s="163"/>
    </row>
    <row r="21" spans="1:12" x14ac:dyDescent="0.25">
      <c r="A21" s="119"/>
      <c r="B21" s="119"/>
      <c r="C21" s="114">
        <v>0</v>
      </c>
      <c r="D21" s="115">
        <v>0</v>
      </c>
      <c r="E21" s="116"/>
      <c r="F21" s="41">
        <f t="shared" si="2"/>
        <v>0</v>
      </c>
      <c r="G21" s="57">
        <f t="shared" si="3"/>
        <v>0</v>
      </c>
      <c r="H21" s="163"/>
      <c r="I21" s="163"/>
      <c r="J21" s="163"/>
      <c r="K21" s="163"/>
      <c r="L21" s="163"/>
    </row>
    <row r="22" spans="1:12" x14ac:dyDescent="0.25">
      <c r="A22" s="113"/>
      <c r="B22" s="113"/>
      <c r="C22" s="114">
        <v>0</v>
      </c>
      <c r="D22" s="115">
        <v>0</v>
      </c>
      <c r="E22" s="116"/>
      <c r="F22" s="41">
        <f t="shared" si="2"/>
        <v>0</v>
      </c>
      <c r="G22" s="54">
        <f t="shared" si="3"/>
        <v>0</v>
      </c>
      <c r="H22" s="163"/>
      <c r="I22" s="163"/>
      <c r="J22" s="163"/>
      <c r="K22" s="163"/>
      <c r="L22" s="163"/>
    </row>
    <row r="23" spans="1:12" x14ac:dyDescent="0.25">
      <c r="A23" s="113"/>
      <c r="B23" s="113"/>
      <c r="C23" s="114">
        <v>0</v>
      </c>
      <c r="D23" s="115">
        <v>0</v>
      </c>
      <c r="E23" s="116"/>
      <c r="F23" s="41">
        <f t="shared" si="2"/>
        <v>0</v>
      </c>
      <c r="G23" s="54">
        <f t="shared" si="3"/>
        <v>0</v>
      </c>
      <c r="H23" s="163"/>
      <c r="I23" s="163"/>
      <c r="J23" s="163"/>
      <c r="K23" s="163"/>
      <c r="L23" s="163"/>
    </row>
    <row r="24" spans="1:12" x14ac:dyDescent="0.25">
      <c r="A24" s="113"/>
      <c r="B24" s="113"/>
      <c r="C24" s="114">
        <v>0</v>
      </c>
      <c r="D24" s="115">
        <v>0</v>
      </c>
      <c r="E24" s="116"/>
      <c r="F24" s="41">
        <f t="shared" si="2"/>
        <v>0</v>
      </c>
      <c r="G24" s="54">
        <f t="shared" si="3"/>
        <v>0</v>
      </c>
      <c r="H24" s="163"/>
      <c r="I24" s="163"/>
      <c r="J24" s="163"/>
      <c r="K24" s="163"/>
      <c r="L24" s="163"/>
    </row>
    <row r="25" spans="1:12" x14ac:dyDescent="0.25">
      <c r="A25" s="113"/>
      <c r="B25" s="113"/>
      <c r="C25" s="114">
        <v>0</v>
      </c>
      <c r="D25" s="115">
        <v>0</v>
      </c>
      <c r="E25" s="116"/>
      <c r="F25" s="41">
        <f t="shared" si="2"/>
        <v>0</v>
      </c>
      <c r="G25" s="54">
        <f t="shared" si="3"/>
        <v>0</v>
      </c>
      <c r="H25" s="163"/>
      <c r="I25" s="163"/>
      <c r="J25" s="163"/>
      <c r="K25" s="163"/>
      <c r="L25" s="163"/>
    </row>
    <row r="26" spans="1:12" x14ac:dyDescent="0.25">
      <c r="A26" s="113"/>
      <c r="B26" s="113"/>
      <c r="C26" s="114">
        <v>0</v>
      </c>
      <c r="D26" s="115">
        <v>0</v>
      </c>
      <c r="E26" s="116"/>
      <c r="F26" s="41">
        <f t="shared" si="2"/>
        <v>0</v>
      </c>
      <c r="G26" s="54">
        <f t="shared" si="3"/>
        <v>0</v>
      </c>
      <c r="H26" s="163"/>
      <c r="I26" s="163"/>
      <c r="J26" s="163"/>
      <c r="K26" s="163"/>
      <c r="L26" s="163"/>
    </row>
    <row r="27" spans="1:12" ht="15.75" thickBot="1" x14ac:dyDescent="0.3">
      <c r="A27" s="113"/>
      <c r="B27" s="113"/>
      <c r="C27" s="114">
        <v>0</v>
      </c>
      <c r="D27" s="115">
        <v>0</v>
      </c>
      <c r="E27" s="117"/>
      <c r="F27" s="42">
        <f t="shared" si="2"/>
        <v>0</v>
      </c>
      <c r="G27" s="55">
        <f t="shared" si="3"/>
        <v>0</v>
      </c>
      <c r="H27" s="163"/>
      <c r="I27" s="163"/>
      <c r="J27" s="163"/>
      <c r="K27" s="163"/>
      <c r="L27" s="163"/>
    </row>
    <row r="28" spans="1:12" ht="16.5" thickTop="1" thickBot="1" x14ac:dyDescent="0.3">
      <c r="A28" s="188"/>
      <c r="B28" s="188"/>
      <c r="C28" s="163"/>
      <c r="D28" s="189" t="s">
        <v>125</v>
      </c>
      <c r="E28" s="366" t="e">
        <f>(D18*E18+D19*E19+D20*E20+D21*E21+D22*E22+D23*E23+D24*E24+D25*E25+D26*E26+D27*E27)/'1-Projet'!$C$5</f>
        <v>#DIV/0!</v>
      </c>
      <c r="F28" s="181" t="s">
        <v>76</v>
      </c>
      <c r="G28" s="56">
        <f>+SUM(G18:G27)</f>
        <v>0</v>
      </c>
      <c r="H28" s="163"/>
      <c r="I28" s="163"/>
      <c r="J28" s="163"/>
      <c r="K28" s="163"/>
      <c r="L28" s="163"/>
    </row>
    <row r="29" spans="1:12" ht="16.5" thickTop="1" x14ac:dyDescent="0.25">
      <c r="A29" s="244" t="s">
        <v>171</v>
      </c>
      <c r="B29" s="191"/>
      <c r="C29" s="175"/>
      <c r="D29" s="192"/>
      <c r="E29" s="193"/>
      <c r="F29" s="163"/>
      <c r="G29" s="163"/>
      <c r="H29" s="163"/>
      <c r="I29" s="163"/>
      <c r="J29" s="163"/>
      <c r="K29" s="163"/>
      <c r="L29" s="163"/>
    </row>
    <row r="30" spans="1:12" x14ac:dyDescent="0.25">
      <c r="A30" s="245" t="s">
        <v>132</v>
      </c>
      <c r="B30" s="245" t="s">
        <v>133</v>
      </c>
      <c r="C30" s="245" t="s">
        <v>126</v>
      </c>
      <c r="D30" s="245" t="s">
        <v>127</v>
      </c>
      <c r="E30" s="245" t="s">
        <v>128</v>
      </c>
      <c r="F30" s="163"/>
      <c r="G30" s="163"/>
      <c r="H30" s="163"/>
      <c r="I30" s="163"/>
      <c r="J30" s="163"/>
      <c r="K30" s="163"/>
      <c r="L30" s="163"/>
    </row>
    <row r="31" spans="1:12" x14ac:dyDescent="0.25">
      <c r="A31" s="121"/>
      <c r="B31" s="121"/>
      <c r="C31" s="121"/>
      <c r="D31" s="121"/>
      <c r="E31" s="160">
        <v>0</v>
      </c>
      <c r="F31" s="163"/>
      <c r="G31" s="163"/>
      <c r="H31" s="163"/>
      <c r="I31" s="163"/>
      <c r="J31" s="163"/>
      <c r="K31" s="163"/>
      <c r="L31" s="163"/>
    </row>
    <row r="32" spans="1:12" x14ac:dyDescent="0.25">
      <c r="A32" s="121"/>
      <c r="B32" s="121"/>
      <c r="C32" s="121"/>
      <c r="D32" s="121"/>
      <c r="E32" s="160">
        <v>0</v>
      </c>
      <c r="F32" s="163"/>
      <c r="G32" s="163"/>
      <c r="H32" s="163"/>
      <c r="I32" s="163"/>
      <c r="J32" s="163"/>
      <c r="K32" s="163"/>
      <c r="L32" s="163"/>
    </row>
    <row r="33" spans="1:12" x14ac:dyDescent="0.25">
      <c r="A33" s="121"/>
      <c r="B33" s="121"/>
      <c r="C33" s="121"/>
      <c r="D33" s="121"/>
      <c r="E33" s="160">
        <v>0</v>
      </c>
      <c r="F33" s="163"/>
      <c r="G33" s="163"/>
      <c r="H33" s="163"/>
      <c r="I33" s="163"/>
      <c r="J33" s="163"/>
      <c r="K33" s="163"/>
      <c r="L33" s="163"/>
    </row>
    <row r="34" spans="1:12" x14ac:dyDescent="0.25">
      <c r="A34" s="121"/>
      <c r="B34" s="121"/>
      <c r="C34" s="121"/>
      <c r="D34" s="121"/>
      <c r="E34" s="160">
        <v>0</v>
      </c>
      <c r="F34" s="163"/>
      <c r="G34" s="163"/>
      <c r="H34" s="163"/>
      <c r="I34" s="163"/>
      <c r="J34" s="163"/>
      <c r="K34" s="163"/>
      <c r="L34" s="163"/>
    </row>
    <row r="35" spans="1:12" x14ac:dyDescent="0.25">
      <c r="A35" s="121"/>
      <c r="B35" s="121"/>
      <c r="C35" s="121"/>
      <c r="D35" s="121"/>
      <c r="E35" s="160">
        <v>0</v>
      </c>
      <c r="F35" s="163"/>
      <c r="G35" s="163"/>
      <c r="H35" s="163"/>
      <c r="I35" s="163"/>
      <c r="J35" s="163"/>
      <c r="K35" s="163"/>
      <c r="L35" s="163"/>
    </row>
    <row r="36" spans="1:12" ht="15.75" thickBot="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ht="24.75" thickTop="1" thickBot="1" x14ac:dyDescent="0.3">
      <c r="A37" s="197" t="s">
        <v>85</v>
      </c>
      <c r="B37" s="198"/>
      <c r="C37" s="199"/>
      <c r="D37" s="200"/>
      <c r="E37" s="201"/>
      <c r="F37" s="201"/>
      <c r="G37" s="201"/>
      <c r="H37" s="201"/>
      <c r="I37" s="201"/>
      <c r="J37" s="201"/>
      <c r="K37" s="201"/>
      <c r="L37" s="201"/>
    </row>
    <row r="38" spans="1:12" ht="30.75" thickTop="1" x14ac:dyDescent="0.25">
      <c r="A38" s="202"/>
      <c r="B38" s="203" t="s">
        <v>86</v>
      </c>
      <c r="C38" s="204" t="s">
        <v>87</v>
      </c>
      <c r="D38" s="205" t="s">
        <v>88</v>
      </c>
      <c r="E38" s="201"/>
      <c r="F38" s="201"/>
      <c r="G38" s="201"/>
      <c r="H38" s="201"/>
      <c r="I38" s="201"/>
      <c r="J38" s="201"/>
      <c r="K38" s="201"/>
      <c r="L38" s="201"/>
    </row>
    <row r="39" spans="1:12" ht="69.75" customHeight="1" x14ac:dyDescent="0.25">
      <c r="A39" s="206" t="s">
        <v>89</v>
      </c>
      <c r="B39" s="80"/>
      <c r="C39" s="81"/>
      <c r="D39" s="82">
        <v>0</v>
      </c>
      <c r="E39" s="201"/>
      <c r="F39" s="201"/>
      <c r="G39" s="201"/>
      <c r="H39" s="201"/>
      <c r="I39" s="201"/>
      <c r="J39" s="201"/>
      <c r="K39" s="201"/>
      <c r="L39" s="201"/>
    </row>
    <row r="40" spans="1:12" ht="69.75" customHeight="1" x14ac:dyDescent="0.25">
      <c r="A40" s="206" t="s">
        <v>90</v>
      </c>
      <c r="B40" s="80"/>
      <c r="C40" s="81"/>
      <c r="D40" s="82">
        <v>0</v>
      </c>
      <c r="E40" s="201"/>
      <c r="F40" s="201"/>
      <c r="G40" s="201"/>
      <c r="H40" s="201"/>
      <c r="I40" s="201"/>
      <c r="J40" s="201"/>
      <c r="K40" s="201"/>
      <c r="L40" s="201"/>
    </row>
    <row r="41" spans="1:12" ht="69.75" customHeight="1" x14ac:dyDescent="0.25">
      <c r="A41" s="206" t="s">
        <v>137</v>
      </c>
      <c r="B41" s="80"/>
      <c r="C41" s="81"/>
      <c r="D41" s="82">
        <v>0</v>
      </c>
      <c r="E41" s="201"/>
      <c r="F41" s="201"/>
      <c r="G41" s="201"/>
      <c r="H41" s="201"/>
      <c r="I41" s="201"/>
      <c r="J41" s="201"/>
      <c r="K41" s="201"/>
      <c r="L41" s="201"/>
    </row>
    <row r="42" spans="1:12" ht="69.75" customHeight="1" x14ac:dyDescent="0.25">
      <c r="A42" s="206" t="s">
        <v>91</v>
      </c>
      <c r="B42" s="80"/>
      <c r="C42" s="81"/>
      <c r="D42" s="82">
        <v>0</v>
      </c>
      <c r="E42" s="201"/>
      <c r="F42" s="201"/>
      <c r="G42" s="201"/>
      <c r="H42" s="201"/>
      <c r="I42" s="201"/>
      <c r="J42" s="201"/>
      <c r="K42" s="201"/>
      <c r="L42" s="201"/>
    </row>
    <row r="43" spans="1:12" ht="69.75" customHeight="1" x14ac:dyDescent="0.25">
      <c r="A43" s="206" t="s">
        <v>92</v>
      </c>
      <c r="B43" s="80"/>
      <c r="C43" s="81"/>
      <c r="D43" s="82">
        <v>0</v>
      </c>
      <c r="E43" s="201"/>
      <c r="F43" s="201"/>
      <c r="G43" s="201"/>
      <c r="H43" s="201"/>
      <c r="I43" s="201"/>
      <c r="J43" s="201"/>
      <c r="K43" s="201"/>
      <c r="L43" s="201"/>
    </row>
    <row r="44" spans="1:12" ht="69.75" customHeight="1" x14ac:dyDescent="0.25">
      <c r="A44" s="206" t="s">
        <v>93</v>
      </c>
      <c r="B44" s="80"/>
      <c r="C44" s="81"/>
      <c r="D44" s="82">
        <v>0</v>
      </c>
      <c r="E44" s="201"/>
      <c r="F44" s="201"/>
      <c r="G44" s="201"/>
      <c r="H44" s="201"/>
      <c r="I44" s="201"/>
      <c r="J44" s="201"/>
      <c r="K44" s="201"/>
      <c r="L44" s="201"/>
    </row>
    <row r="45" spans="1:12" ht="69.75" customHeight="1" x14ac:dyDescent="0.25">
      <c r="A45" s="206" t="s">
        <v>94</v>
      </c>
      <c r="B45" s="80"/>
      <c r="C45" s="81"/>
      <c r="D45" s="82">
        <v>0</v>
      </c>
      <c r="E45" s="201"/>
      <c r="F45" s="201"/>
      <c r="G45" s="201"/>
      <c r="H45" s="201"/>
      <c r="I45" s="201"/>
      <c r="J45" s="201"/>
      <c r="K45" s="201"/>
      <c r="L45" s="201"/>
    </row>
    <row r="46" spans="1:12" ht="69.75" customHeight="1" x14ac:dyDescent="0.25">
      <c r="A46" s="206" t="s">
        <v>95</v>
      </c>
      <c r="B46" s="207"/>
      <c r="C46" s="208"/>
      <c r="D46" s="58">
        <f>E60</f>
        <v>0</v>
      </c>
      <c r="E46" s="201"/>
      <c r="F46" s="201"/>
      <c r="G46" s="201"/>
      <c r="H46" s="201"/>
      <c r="I46" s="201"/>
      <c r="J46" s="201"/>
      <c r="K46" s="201"/>
      <c r="L46" s="201"/>
    </row>
    <row r="47" spans="1:12" x14ac:dyDescent="0.25">
      <c r="A47" s="209"/>
      <c r="B47" s="209"/>
      <c r="C47" s="210" t="s">
        <v>96</v>
      </c>
      <c r="D47" s="43">
        <f>SUM(D39:D46)</f>
        <v>0</v>
      </c>
      <c r="E47" s="201"/>
      <c r="F47" s="201"/>
      <c r="G47" s="201"/>
      <c r="H47" s="201"/>
      <c r="I47" s="201"/>
      <c r="J47" s="201"/>
      <c r="K47" s="201"/>
      <c r="L47" s="201"/>
    </row>
    <row r="48" spans="1:12" ht="26.25" x14ac:dyDescent="0.25">
      <c r="A48" s="211" t="s">
        <v>97</v>
      </c>
      <c r="B48" s="212"/>
      <c r="C48" s="212"/>
      <c r="D48" s="213"/>
      <c r="E48" s="214"/>
      <c r="F48" s="215"/>
      <c r="G48" s="215"/>
      <c r="H48" s="215"/>
      <c r="I48" s="215"/>
      <c r="J48" s="163"/>
      <c r="K48" s="163"/>
      <c r="L48" s="163"/>
    </row>
    <row r="49" spans="1:12" x14ac:dyDescent="0.25">
      <c r="A49" s="216" t="s">
        <v>98</v>
      </c>
      <c r="B49" s="216" t="s">
        <v>99</v>
      </c>
      <c r="C49" s="216" t="s">
        <v>100</v>
      </c>
      <c r="D49" s="217" t="s">
        <v>101</v>
      </c>
      <c r="E49" s="217" t="s">
        <v>102</v>
      </c>
      <c r="F49" s="163"/>
      <c r="G49" s="163"/>
      <c r="H49" s="163"/>
      <c r="I49" s="163"/>
      <c r="J49" s="163"/>
      <c r="K49" s="163"/>
      <c r="L49" s="163"/>
    </row>
    <row r="50" spans="1:12" x14ac:dyDescent="0.25">
      <c r="A50" s="126"/>
      <c r="B50" s="126"/>
      <c r="C50" s="126"/>
      <c r="D50" s="126"/>
      <c r="E50" s="127">
        <v>0</v>
      </c>
      <c r="F50" s="163"/>
      <c r="G50" s="163"/>
      <c r="H50" s="163"/>
      <c r="I50" s="163"/>
      <c r="J50" s="163"/>
      <c r="K50" s="163"/>
      <c r="L50" s="163"/>
    </row>
    <row r="51" spans="1:12" x14ac:dyDescent="0.25">
      <c r="A51" s="119"/>
      <c r="B51" s="119"/>
      <c r="C51" s="119"/>
      <c r="D51" s="119"/>
      <c r="E51" s="128">
        <v>0</v>
      </c>
      <c r="F51" s="163"/>
      <c r="G51" s="163"/>
      <c r="H51" s="163"/>
      <c r="I51" s="163"/>
      <c r="J51" s="163"/>
      <c r="K51" s="163"/>
      <c r="L51" s="163"/>
    </row>
    <row r="52" spans="1:12" x14ac:dyDescent="0.25">
      <c r="A52" s="119"/>
      <c r="B52" s="119"/>
      <c r="C52" s="119"/>
      <c r="D52" s="119"/>
      <c r="E52" s="128">
        <v>0</v>
      </c>
      <c r="F52" s="163"/>
      <c r="G52" s="163"/>
      <c r="H52" s="163"/>
      <c r="I52" s="163"/>
      <c r="J52" s="163"/>
      <c r="K52" s="163"/>
      <c r="L52" s="163"/>
    </row>
    <row r="53" spans="1:12" x14ac:dyDescent="0.25">
      <c r="A53" s="119"/>
      <c r="B53" s="119"/>
      <c r="C53" s="119"/>
      <c r="D53" s="119"/>
      <c r="E53" s="128">
        <v>0</v>
      </c>
      <c r="F53" s="163"/>
      <c r="G53" s="163"/>
      <c r="H53" s="163"/>
      <c r="I53" s="163"/>
      <c r="J53" s="163"/>
      <c r="K53" s="163"/>
      <c r="L53" s="163"/>
    </row>
    <row r="54" spans="1:12" x14ac:dyDescent="0.25">
      <c r="A54" s="119"/>
      <c r="B54" s="119"/>
      <c r="C54" s="119"/>
      <c r="D54" s="119"/>
      <c r="E54" s="128">
        <v>0</v>
      </c>
      <c r="F54" s="163"/>
      <c r="G54" s="163"/>
      <c r="H54" s="163"/>
      <c r="I54" s="163"/>
      <c r="J54" s="163"/>
      <c r="K54" s="163"/>
      <c r="L54" s="163"/>
    </row>
    <row r="55" spans="1:12" x14ac:dyDescent="0.25">
      <c r="A55" s="119"/>
      <c r="B55" s="119"/>
      <c r="C55" s="119"/>
      <c r="D55" s="119"/>
      <c r="E55" s="128">
        <v>0</v>
      </c>
      <c r="F55" s="163"/>
      <c r="G55" s="163"/>
      <c r="H55" s="163"/>
      <c r="I55" s="163"/>
      <c r="J55" s="163"/>
      <c r="K55" s="163"/>
      <c r="L55" s="163"/>
    </row>
    <row r="56" spans="1:12" x14ac:dyDescent="0.25">
      <c r="A56" s="119"/>
      <c r="B56" s="119"/>
      <c r="C56" s="119"/>
      <c r="D56" s="119"/>
      <c r="E56" s="128">
        <v>0</v>
      </c>
      <c r="F56" s="163"/>
      <c r="G56" s="163"/>
      <c r="H56" s="163"/>
      <c r="I56" s="163"/>
      <c r="J56" s="163"/>
      <c r="K56" s="163"/>
      <c r="L56" s="163"/>
    </row>
    <row r="57" spans="1:12" x14ac:dyDescent="0.25">
      <c r="A57" s="119"/>
      <c r="B57" s="119"/>
      <c r="C57" s="119"/>
      <c r="D57" s="119"/>
      <c r="E57" s="128">
        <v>0</v>
      </c>
      <c r="F57" s="163"/>
      <c r="G57" s="163"/>
      <c r="H57" s="163"/>
      <c r="I57" s="163"/>
      <c r="J57" s="163"/>
      <c r="K57" s="163"/>
      <c r="L57" s="163"/>
    </row>
    <row r="58" spans="1:12" x14ac:dyDescent="0.25">
      <c r="A58" s="119"/>
      <c r="B58" s="119"/>
      <c r="C58" s="119"/>
      <c r="D58" s="119"/>
      <c r="E58" s="128">
        <v>0</v>
      </c>
      <c r="F58" s="163"/>
      <c r="G58" s="163"/>
      <c r="H58" s="163"/>
      <c r="I58" s="163"/>
      <c r="J58" s="163"/>
      <c r="K58" s="163"/>
      <c r="L58" s="163"/>
    </row>
    <row r="59" spans="1:12" x14ac:dyDescent="0.25">
      <c r="A59" s="119"/>
      <c r="B59" s="119"/>
      <c r="C59" s="119"/>
      <c r="D59" s="119"/>
      <c r="E59" s="128">
        <v>0</v>
      </c>
      <c r="F59" s="163"/>
      <c r="G59" s="163"/>
      <c r="H59" s="163"/>
      <c r="I59" s="163"/>
      <c r="J59" s="163"/>
      <c r="K59" s="163"/>
      <c r="L59" s="163"/>
    </row>
    <row r="60" spans="1:12" ht="15.75" thickBot="1" x14ac:dyDescent="0.3">
      <c r="A60" s="218"/>
      <c r="B60" s="219"/>
      <c r="C60" s="177"/>
      <c r="D60" s="210" t="s">
        <v>76</v>
      </c>
      <c r="E60" s="47">
        <f>SUM(E50:E59)</f>
        <v>0</v>
      </c>
      <c r="F60" s="163"/>
      <c r="G60" s="163"/>
      <c r="H60" s="163"/>
      <c r="I60" s="163"/>
      <c r="J60" s="163"/>
      <c r="K60" s="163"/>
      <c r="L60" s="163"/>
    </row>
    <row r="61" spans="1:12" ht="24.75" thickTop="1" thickBot="1" x14ac:dyDescent="0.3">
      <c r="A61" s="197" t="s">
        <v>103</v>
      </c>
      <c r="B61" s="201"/>
      <c r="C61" s="201"/>
      <c r="D61" s="201"/>
      <c r="E61" s="201"/>
      <c r="F61" s="201"/>
      <c r="G61" s="201"/>
      <c r="H61" s="201"/>
      <c r="I61" s="163"/>
      <c r="J61" s="201"/>
      <c r="K61" s="201"/>
      <c r="L61" s="201"/>
    </row>
    <row r="62" spans="1:12" ht="27" thickTop="1" x14ac:dyDescent="0.25">
      <c r="A62" s="211" t="s">
        <v>204</v>
      </c>
      <c r="B62" s="211"/>
      <c r="C62" s="220"/>
      <c r="D62" s="220"/>
      <c r="E62" s="220"/>
      <c r="F62" s="220"/>
      <c r="G62" s="220"/>
      <c r="H62" s="221"/>
      <c r="I62" s="163"/>
      <c r="J62" s="163"/>
      <c r="K62" s="163"/>
      <c r="L62" s="163"/>
    </row>
    <row r="63" spans="1:12" ht="75" x14ac:dyDescent="0.25">
      <c r="A63" s="163"/>
      <c r="B63" s="222" t="s">
        <v>105</v>
      </c>
      <c r="C63" s="222" t="s">
        <v>106</v>
      </c>
      <c r="D63" s="222" t="s">
        <v>167</v>
      </c>
      <c r="E63" s="223" t="s">
        <v>107</v>
      </c>
      <c r="F63" s="223" t="s">
        <v>108</v>
      </c>
      <c r="G63" s="223" t="s">
        <v>109</v>
      </c>
      <c r="H63" s="224" t="s">
        <v>110</v>
      </c>
      <c r="J63" s="163"/>
      <c r="K63" s="163"/>
      <c r="L63" s="163"/>
    </row>
    <row r="64" spans="1:12" x14ac:dyDescent="0.25">
      <c r="A64" s="163"/>
      <c r="B64" s="129"/>
      <c r="C64" s="129"/>
      <c r="D64" s="129"/>
      <c r="E64" s="153">
        <v>0</v>
      </c>
      <c r="F64" s="132"/>
      <c r="G64" s="150">
        <v>0</v>
      </c>
      <c r="H64" s="146">
        <f>E64*G64</f>
        <v>0</v>
      </c>
      <c r="J64" s="163"/>
      <c r="K64" s="163"/>
      <c r="L64" s="163"/>
    </row>
    <row r="65" spans="1:12" x14ac:dyDescent="0.25">
      <c r="A65" s="163"/>
      <c r="B65" s="131"/>
      <c r="C65" s="131"/>
      <c r="D65" s="131"/>
      <c r="E65" s="153">
        <v>0</v>
      </c>
      <c r="F65" s="132"/>
      <c r="G65" s="150">
        <v>0</v>
      </c>
      <c r="H65" s="146">
        <f t="shared" ref="H65:H73" si="4">E65*G65</f>
        <v>0</v>
      </c>
      <c r="J65" s="163"/>
      <c r="K65" s="163"/>
      <c r="L65" s="163"/>
    </row>
    <row r="66" spans="1:12" x14ac:dyDescent="0.25">
      <c r="A66" s="163"/>
      <c r="B66" s="131"/>
      <c r="C66" s="131"/>
      <c r="D66" s="131"/>
      <c r="E66" s="153">
        <v>0</v>
      </c>
      <c r="F66" s="132"/>
      <c r="G66" s="150">
        <v>0</v>
      </c>
      <c r="H66" s="146">
        <f t="shared" si="4"/>
        <v>0</v>
      </c>
      <c r="J66" s="163"/>
      <c r="K66" s="163"/>
      <c r="L66" s="163"/>
    </row>
    <row r="67" spans="1:12" x14ac:dyDescent="0.25">
      <c r="A67" s="163"/>
      <c r="B67" s="131"/>
      <c r="C67" s="131"/>
      <c r="D67" s="131"/>
      <c r="E67" s="153">
        <v>0</v>
      </c>
      <c r="F67" s="132"/>
      <c r="G67" s="150">
        <v>0</v>
      </c>
      <c r="H67" s="146">
        <f t="shared" si="4"/>
        <v>0</v>
      </c>
      <c r="J67" s="163"/>
      <c r="K67" s="163"/>
      <c r="L67" s="163"/>
    </row>
    <row r="68" spans="1:12" x14ac:dyDescent="0.25">
      <c r="A68" s="163"/>
      <c r="B68" s="131"/>
      <c r="C68" s="131"/>
      <c r="D68" s="131"/>
      <c r="E68" s="153">
        <v>0</v>
      </c>
      <c r="F68" s="132"/>
      <c r="G68" s="150">
        <v>0</v>
      </c>
      <c r="H68" s="146">
        <f t="shared" si="4"/>
        <v>0</v>
      </c>
      <c r="J68" s="163"/>
      <c r="K68" s="163"/>
      <c r="L68" s="163"/>
    </row>
    <row r="69" spans="1:12" x14ac:dyDescent="0.25">
      <c r="A69" s="163"/>
      <c r="B69" s="131"/>
      <c r="C69" s="131"/>
      <c r="D69" s="131"/>
      <c r="E69" s="153">
        <v>0</v>
      </c>
      <c r="F69" s="132"/>
      <c r="G69" s="150">
        <v>0</v>
      </c>
      <c r="H69" s="146">
        <f t="shared" si="4"/>
        <v>0</v>
      </c>
      <c r="J69" s="163"/>
      <c r="K69" s="163"/>
      <c r="L69" s="163"/>
    </row>
    <row r="70" spans="1:12" x14ac:dyDescent="0.25">
      <c r="A70" s="163"/>
      <c r="B70" s="131"/>
      <c r="C70" s="131"/>
      <c r="D70" s="131"/>
      <c r="E70" s="153">
        <v>0</v>
      </c>
      <c r="F70" s="132"/>
      <c r="G70" s="150">
        <v>0</v>
      </c>
      <c r="H70" s="146">
        <f t="shared" si="4"/>
        <v>0</v>
      </c>
      <c r="J70" s="163"/>
      <c r="K70" s="163"/>
      <c r="L70" s="163"/>
    </row>
    <row r="71" spans="1:12" x14ac:dyDescent="0.25">
      <c r="A71" s="163"/>
      <c r="B71" s="131"/>
      <c r="C71" s="131"/>
      <c r="D71" s="131"/>
      <c r="E71" s="153">
        <v>0</v>
      </c>
      <c r="F71" s="132"/>
      <c r="G71" s="150">
        <v>0</v>
      </c>
      <c r="H71" s="146">
        <f t="shared" si="4"/>
        <v>0</v>
      </c>
      <c r="J71" s="163"/>
      <c r="K71" s="163"/>
      <c r="L71" s="163"/>
    </row>
    <row r="72" spans="1:12" x14ac:dyDescent="0.25">
      <c r="A72" s="163"/>
      <c r="B72" s="131"/>
      <c r="C72" s="131"/>
      <c r="D72" s="131"/>
      <c r="E72" s="153">
        <v>0</v>
      </c>
      <c r="F72" s="132"/>
      <c r="G72" s="150">
        <v>0</v>
      </c>
      <c r="H72" s="146">
        <f t="shared" si="4"/>
        <v>0</v>
      </c>
      <c r="J72" s="163"/>
      <c r="K72" s="163"/>
      <c r="L72" s="163"/>
    </row>
    <row r="73" spans="1:12" x14ac:dyDescent="0.25">
      <c r="A73" s="163"/>
      <c r="B73" s="131"/>
      <c r="C73" s="131"/>
      <c r="D73" s="131"/>
      <c r="E73" s="153">
        <v>0</v>
      </c>
      <c r="F73" s="132"/>
      <c r="G73" s="150">
        <v>0</v>
      </c>
      <c r="H73" s="146">
        <f t="shared" si="4"/>
        <v>0</v>
      </c>
      <c r="J73" s="163"/>
      <c r="K73" s="163"/>
      <c r="L73" s="163"/>
    </row>
    <row r="74" spans="1:12" x14ac:dyDescent="0.25">
      <c r="A74" s="163"/>
      <c r="B74" s="225"/>
      <c r="C74" s="226"/>
      <c r="D74" s="226"/>
      <c r="E74" s="227"/>
      <c r="F74" s="228"/>
      <c r="G74" s="229" t="s">
        <v>76</v>
      </c>
      <c r="H74" s="44">
        <f>SUM(H64:H73)</f>
        <v>0</v>
      </c>
      <c r="J74" s="163"/>
      <c r="K74" s="163"/>
      <c r="L74" s="163"/>
    </row>
    <row r="75" spans="1:12" ht="26.25" x14ac:dyDescent="0.25">
      <c r="A75" s="211" t="s">
        <v>111</v>
      </c>
      <c r="B75" s="220"/>
      <c r="C75" s="220"/>
      <c r="D75" s="230"/>
      <c r="E75" s="230"/>
      <c r="F75" s="230"/>
      <c r="G75" s="230"/>
      <c r="H75" s="230"/>
      <c r="I75" s="230"/>
      <c r="J75" s="230"/>
      <c r="K75" s="230"/>
      <c r="L75" s="231"/>
    </row>
    <row r="76" spans="1:12" ht="51" x14ac:dyDescent="0.25">
      <c r="A76" s="216" t="s">
        <v>112</v>
      </c>
      <c r="B76" s="216" t="s">
        <v>113</v>
      </c>
      <c r="C76" s="216" t="s">
        <v>106</v>
      </c>
      <c r="D76" s="216" t="s">
        <v>167</v>
      </c>
      <c r="E76" s="217" t="s">
        <v>107</v>
      </c>
      <c r="F76" s="232" t="s">
        <v>123</v>
      </c>
      <c r="G76" s="217" t="s">
        <v>108</v>
      </c>
      <c r="H76" s="216" t="s">
        <v>173</v>
      </c>
      <c r="I76" s="216" t="s">
        <v>114</v>
      </c>
      <c r="J76" s="233" t="s">
        <v>174</v>
      </c>
      <c r="K76" s="234" t="s">
        <v>115</v>
      </c>
      <c r="L76" s="233" t="s">
        <v>175</v>
      </c>
    </row>
    <row r="77" spans="1:12" x14ac:dyDescent="0.25">
      <c r="A77" s="129" t="s">
        <v>2</v>
      </c>
      <c r="B77" s="129"/>
      <c r="C77" s="129"/>
      <c r="D77" s="133"/>
      <c r="E77" s="134">
        <v>0</v>
      </c>
      <c r="F77" s="45">
        <f>IF(A77=LISTE!$E$3,36,IF(A77=LISTE!$E$4,60,0))</f>
        <v>0</v>
      </c>
      <c r="G77" s="137"/>
      <c r="H77" s="138"/>
      <c r="I77" s="152">
        <v>0</v>
      </c>
      <c r="J77" s="46" t="str">
        <f>IF(F77=0,"",E77/F77*12*I77)</f>
        <v/>
      </c>
      <c r="K77" s="140"/>
      <c r="L77" s="46" t="str">
        <f>IF(J77="","",J77/12*K77)</f>
        <v/>
      </c>
    </row>
    <row r="78" spans="1:12" x14ac:dyDescent="0.25">
      <c r="A78" s="129" t="s">
        <v>2</v>
      </c>
      <c r="B78" s="131"/>
      <c r="C78" s="131"/>
      <c r="D78" s="135"/>
      <c r="E78" s="134">
        <v>0</v>
      </c>
      <c r="F78" s="45">
        <f>IF(A78=LISTE!$E$3,36,IF(A78=LISTE!$E$4,60,0))</f>
        <v>0</v>
      </c>
      <c r="G78" s="139"/>
      <c r="H78" s="108"/>
      <c r="I78" s="152">
        <v>0</v>
      </c>
      <c r="J78" s="46" t="str">
        <f t="shared" ref="J78:J86" si="5">IF(F78=0,"",E78/F78*12*I78)</f>
        <v/>
      </c>
      <c r="K78" s="141"/>
      <c r="L78" s="46" t="str">
        <f t="shared" ref="L78:L86" si="6">IF(J78="","",J78/12*K78)</f>
        <v/>
      </c>
    </row>
    <row r="79" spans="1:12" x14ac:dyDescent="0.25">
      <c r="A79" s="129" t="s">
        <v>2</v>
      </c>
      <c r="B79" s="131"/>
      <c r="C79" s="131"/>
      <c r="D79" s="135"/>
      <c r="E79" s="134">
        <v>0</v>
      </c>
      <c r="F79" s="45">
        <f>IF(A79=LISTE!$E$3,36,IF(A79=LISTE!$E$4,60,0))</f>
        <v>0</v>
      </c>
      <c r="G79" s="139"/>
      <c r="H79" s="135"/>
      <c r="I79" s="152">
        <v>0</v>
      </c>
      <c r="J79" s="46" t="str">
        <f t="shared" si="5"/>
        <v/>
      </c>
      <c r="K79" s="141"/>
      <c r="L79" s="46" t="str">
        <f t="shared" si="6"/>
        <v/>
      </c>
    </row>
    <row r="80" spans="1:12" x14ac:dyDescent="0.25">
      <c r="A80" s="129" t="s">
        <v>2</v>
      </c>
      <c r="B80" s="131"/>
      <c r="C80" s="131"/>
      <c r="D80" s="135"/>
      <c r="E80" s="136">
        <v>0</v>
      </c>
      <c r="F80" s="45">
        <f>IF(A80=LISTE!$E$3,36,IF(A80=LISTE!$E$4,60,0))</f>
        <v>0</v>
      </c>
      <c r="G80" s="139"/>
      <c r="H80" s="135"/>
      <c r="I80" s="152">
        <v>0</v>
      </c>
      <c r="J80" s="46" t="str">
        <f t="shared" si="5"/>
        <v/>
      </c>
      <c r="K80" s="141"/>
      <c r="L80" s="46" t="str">
        <f t="shared" si="6"/>
        <v/>
      </c>
    </row>
    <row r="81" spans="1:12" x14ac:dyDescent="0.25">
      <c r="A81" s="129" t="s">
        <v>2</v>
      </c>
      <c r="B81" s="131"/>
      <c r="C81" s="131"/>
      <c r="D81" s="135"/>
      <c r="E81" s="136">
        <v>0</v>
      </c>
      <c r="F81" s="45">
        <f>IF(A81=LISTE!$E$3,36,IF(A81=LISTE!$E$4,60,0))</f>
        <v>0</v>
      </c>
      <c r="G81" s="139"/>
      <c r="H81" s="135"/>
      <c r="I81" s="152">
        <v>0</v>
      </c>
      <c r="J81" s="46" t="str">
        <f t="shared" si="5"/>
        <v/>
      </c>
      <c r="K81" s="141"/>
      <c r="L81" s="46" t="str">
        <f t="shared" si="6"/>
        <v/>
      </c>
    </row>
    <row r="82" spans="1:12" x14ac:dyDescent="0.25">
      <c r="A82" s="129" t="s">
        <v>2</v>
      </c>
      <c r="B82" s="131"/>
      <c r="C82" s="131"/>
      <c r="D82" s="135"/>
      <c r="E82" s="136">
        <v>0</v>
      </c>
      <c r="F82" s="45">
        <f>IF(A82=LISTE!$E$3,36,IF(A82=LISTE!$E$4,60,0))</f>
        <v>0</v>
      </c>
      <c r="G82" s="139"/>
      <c r="H82" s="135"/>
      <c r="I82" s="152">
        <v>0</v>
      </c>
      <c r="J82" s="46" t="str">
        <f t="shared" si="5"/>
        <v/>
      </c>
      <c r="K82" s="141"/>
      <c r="L82" s="46" t="str">
        <f t="shared" si="6"/>
        <v/>
      </c>
    </row>
    <row r="83" spans="1:12" x14ac:dyDescent="0.25">
      <c r="A83" s="129" t="s">
        <v>2</v>
      </c>
      <c r="B83" s="131"/>
      <c r="C83" s="131"/>
      <c r="D83" s="135"/>
      <c r="E83" s="136">
        <v>0</v>
      </c>
      <c r="F83" s="45">
        <f>IF(A83=LISTE!$E$3,36,IF(A83=LISTE!$E$4,60,0))</f>
        <v>0</v>
      </c>
      <c r="G83" s="139"/>
      <c r="H83" s="135"/>
      <c r="I83" s="152">
        <v>0</v>
      </c>
      <c r="J83" s="46" t="str">
        <f t="shared" si="5"/>
        <v/>
      </c>
      <c r="K83" s="141"/>
      <c r="L83" s="46" t="str">
        <f t="shared" si="6"/>
        <v/>
      </c>
    </row>
    <row r="84" spans="1:12" x14ac:dyDescent="0.25">
      <c r="A84" s="129" t="s">
        <v>2</v>
      </c>
      <c r="B84" s="131"/>
      <c r="C84" s="131"/>
      <c r="D84" s="135"/>
      <c r="E84" s="136">
        <v>0</v>
      </c>
      <c r="F84" s="45">
        <f>IF(A84=LISTE!$E$3,36,IF(A84=LISTE!$E$4,60,0))</f>
        <v>0</v>
      </c>
      <c r="G84" s="139"/>
      <c r="H84" s="135"/>
      <c r="I84" s="152">
        <v>0</v>
      </c>
      <c r="J84" s="46" t="str">
        <f t="shared" si="5"/>
        <v/>
      </c>
      <c r="K84" s="141"/>
      <c r="L84" s="46" t="str">
        <f t="shared" si="6"/>
        <v/>
      </c>
    </row>
    <row r="85" spans="1:12" x14ac:dyDescent="0.25">
      <c r="A85" s="129" t="s">
        <v>2</v>
      </c>
      <c r="B85" s="131"/>
      <c r="C85" s="131"/>
      <c r="D85" s="135"/>
      <c r="E85" s="136">
        <v>0</v>
      </c>
      <c r="F85" s="45">
        <f>IF(A85=LISTE!$E$3,36,IF(A85=LISTE!$E$4,60,0))</f>
        <v>0</v>
      </c>
      <c r="G85" s="139"/>
      <c r="H85" s="135"/>
      <c r="I85" s="152">
        <v>0</v>
      </c>
      <c r="J85" s="46" t="str">
        <f t="shared" si="5"/>
        <v/>
      </c>
      <c r="K85" s="141"/>
      <c r="L85" s="46" t="str">
        <f t="shared" si="6"/>
        <v/>
      </c>
    </row>
    <row r="86" spans="1:12" x14ac:dyDescent="0.25">
      <c r="A86" s="129" t="s">
        <v>2</v>
      </c>
      <c r="B86" s="131"/>
      <c r="C86" s="131"/>
      <c r="D86" s="135"/>
      <c r="E86" s="136">
        <v>0</v>
      </c>
      <c r="F86" s="45">
        <f>IF(A86=LISTE!$E$3,36,IF(A86=LISTE!$E$4,60,0))</f>
        <v>0</v>
      </c>
      <c r="G86" s="139"/>
      <c r="H86" s="135"/>
      <c r="I86" s="152">
        <v>0</v>
      </c>
      <c r="J86" s="46" t="str">
        <f t="shared" si="5"/>
        <v/>
      </c>
      <c r="K86" s="141"/>
      <c r="L86" s="46" t="str">
        <f t="shared" si="6"/>
        <v/>
      </c>
    </row>
    <row r="87" spans="1:12" ht="15.75" thickBot="1" x14ac:dyDescent="0.3">
      <c r="A87" s="218"/>
      <c r="B87" s="235"/>
      <c r="C87" s="235"/>
      <c r="D87" s="219"/>
      <c r="E87" s="219"/>
      <c r="F87" s="176"/>
      <c r="G87" s="176"/>
      <c r="H87" s="176"/>
      <c r="I87" s="176"/>
      <c r="J87" s="177"/>
      <c r="K87" s="210" t="s">
        <v>76</v>
      </c>
      <c r="L87" s="47">
        <f>SUM(L77:L86)</f>
        <v>0</v>
      </c>
    </row>
    <row r="88" spans="1:12" ht="24.75" thickTop="1" thickBot="1" x14ac:dyDescent="0.3">
      <c r="A88" s="197" t="s">
        <v>134</v>
      </c>
      <c r="B88" s="236"/>
      <c r="C88" s="237"/>
      <c r="D88" s="237"/>
      <c r="E88" s="177"/>
      <c r="F88" s="163"/>
      <c r="G88" s="163"/>
      <c r="H88" s="163"/>
      <c r="I88" s="163"/>
      <c r="J88" s="163"/>
      <c r="K88" s="163"/>
      <c r="L88" s="163"/>
    </row>
    <row r="89" spans="1:12" ht="26.25" thickTop="1" x14ac:dyDescent="0.25">
      <c r="A89" s="238" t="s">
        <v>119</v>
      </c>
      <c r="B89" s="238" t="s">
        <v>120</v>
      </c>
      <c r="C89" s="238" t="s">
        <v>121</v>
      </c>
      <c r="D89" s="239" t="s">
        <v>87</v>
      </c>
      <c r="E89" s="239" t="s">
        <v>88</v>
      </c>
      <c r="F89" s="163"/>
      <c r="G89" s="163"/>
      <c r="H89" s="163"/>
      <c r="I89" s="163"/>
      <c r="J89" s="163"/>
      <c r="K89" s="163"/>
      <c r="L89" s="163"/>
    </row>
    <row r="90" spans="1:12" x14ac:dyDescent="0.25">
      <c r="A90" s="142"/>
      <c r="B90" s="143"/>
      <c r="C90" s="83"/>
      <c r="D90" s="83"/>
      <c r="E90" s="144">
        <v>0</v>
      </c>
      <c r="F90" s="163"/>
      <c r="G90" s="163"/>
      <c r="H90" s="163"/>
      <c r="I90" s="163"/>
      <c r="J90" s="163"/>
      <c r="K90" s="163"/>
      <c r="L90" s="163"/>
    </row>
    <row r="91" spans="1:12" x14ac:dyDescent="0.25">
      <c r="A91" s="101"/>
      <c r="B91" s="101"/>
      <c r="C91" s="80"/>
      <c r="D91" s="80"/>
      <c r="E91" s="100">
        <v>0</v>
      </c>
      <c r="F91" s="163"/>
      <c r="G91" s="163"/>
      <c r="H91" s="163"/>
      <c r="I91" s="163"/>
      <c r="J91" s="163"/>
      <c r="K91" s="163"/>
      <c r="L91" s="163"/>
    </row>
    <row r="92" spans="1:12" x14ac:dyDescent="0.25">
      <c r="A92" s="101"/>
      <c r="B92" s="101"/>
      <c r="C92" s="80"/>
      <c r="D92" s="80"/>
      <c r="E92" s="100">
        <v>0</v>
      </c>
      <c r="F92" s="163"/>
      <c r="G92" s="163"/>
      <c r="H92" s="163"/>
      <c r="I92" s="163"/>
      <c r="J92" s="163"/>
      <c r="K92" s="163"/>
      <c r="L92" s="163"/>
    </row>
    <row r="93" spans="1:12" x14ac:dyDescent="0.25">
      <c r="A93" s="101"/>
      <c r="B93" s="101"/>
      <c r="C93" s="80"/>
      <c r="D93" s="80"/>
      <c r="E93" s="100">
        <v>0</v>
      </c>
      <c r="F93" s="163"/>
      <c r="G93" s="163"/>
      <c r="H93" s="163"/>
      <c r="I93" s="163"/>
      <c r="J93" s="163"/>
      <c r="K93" s="163"/>
      <c r="L93" s="163"/>
    </row>
    <row r="94" spans="1:12" x14ac:dyDescent="0.25">
      <c r="A94" s="101"/>
      <c r="B94" s="101"/>
      <c r="C94" s="80"/>
      <c r="D94" s="80"/>
      <c r="E94" s="100">
        <v>0</v>
      </c>
      <c r="F94" s="163"/>
      <c r="G94" s="163"/>
      <c r="H94" s="163"/>
      <c r="I94" s="163"/>
      <c r="J94" s="163"/>
      <c r="K94" s="163"/>
      <c r="L94" s="163"/>
    </row>
    <row r="95" spans="1:12" x14ac:dyDescent="0.25">
      <c r="A95" s="119"/>
      <c r="B95" s="119"/>
      <c r="C95" s="119"/>
      <c r="D95" s="119"/>
      <c r="E95" s="100">
        <v>0</v>
      </c>
      <c r="F95" s="163"/>
      <c r="G95" s="163"/>
      <c r="H95" s="163"/>
      <c r="I95" s="163"/>
      <c r="J95" s="163"/>
      <c r="K95" s="163"/>
      <c r="L95" s="163"/>
    </row>
    <row r="96" spans="1:12" x14ac:dyDescent="0.25">
      <c r="A96" s="119"/>
      <c r="B96" s="119"/>
      <c r="C96" s="119"/>
      <c r="D96" s="119"/>
      <c r="E96" s="100">
        <v>0</v>
      </c>
      <c r="F96" s="163"/>
      <c r="G96" s="163"/>
      <c r="H96" s="163"/>
      <c r="I96" s="163"/>
      <c r="J96" s="163"/>
      <c r="K96" s="163"/>
      <c r="L96" s="163"/>
    </row>
    <row r="97" spans="1:12" x14ac:dyDescent="0.25">
      <c r="A97" s="119"/>
      <c r="B97" s="119"/>
      <c r="C97" s="119"/>
      <c r="D97" s="119"/>
      <c r="E97" s="100">
        <v>0</v>
      </c>
      <c r="F97" s="163"/>
      <c r="G97" s="163"/>
      <c r="H97" s="163"/>
      <c r="I97" s="163"/>
      <c r="J97" s="163"/>
      <c r="K97" s="163"/>
      <c r="L97" s="163"/>
    </row>
    <row r="98" spans="1:12" x14ac:dyDescent="0.25">
      <c r="A98" s="119"/>
      <c r="B98" s="119"/>
      <c r="C98" s="119"/>
      <c r="D98" s="119"/>
      <c r="E98" s="100">
        <v>0</v>
      </c>
      <c r="F98" s="163"/>
      <c r="G98" s="163"/>
      <c r="H98" s="163"/>
      <c r="I98" s="163"/>
      <c r="J98" s="163"/>
      <c r="K98" s="163"/>
      <c r="L98" s="163"/>
    </row>
    <row r="99" spans="1:12" x14ac:dyDescent="0.25">
      <c r="A99" s="119"/>
      <c r="B99" s="119"/>
      <c r="C99" s="119"/>
      <c r="D99" s="119"/>
      <c r="E99" s="100">
        <v>0</v>
      </c>
      <c r="F99" s="163"/>
      <c r="G99" s="163"/>
      <c r="H99" s="163"/>
      <c r="I99" s="163"/>
      <c r="J99" s="163"/>
      <c r="K99" s="163"/>
      <c r="L99" s="163"/>
    </row>
    <row r="100" spans="1:12" x14ac:dyDescent="0.25">
      <c r="A100" s="235"/>
      <c r="B100" s="240"/>
      <c r="C100" s="177"/>
      <c r="D100" s="210" t="s">
        <v>76</v>
      </c>
      <c r="E100" s="47">
        <f>SUM(E90:E99)</f>
        <v>0</v>
      </c>
      <c r="F100" s="163"/>
      <c r="G100" s="163"/>
      <c r="H100" s="163"/>
      <c r="I100" s="163"/>
      <c r="J100" s="163"/>
      <c r="K100" s="163"/>
      <c r="L100" s="163"/>
    </row>
  </sheetData>
  <sheetProtection sheet="1" formatCells="0" formatColumns="0" formatRows="0" selectLockedCells="1" sort="0" autoFilter="0" pivotTables="0"/>
  <dataValidations count="3">
    <dataValidation type="list" allowBlank="1" showInputMessage="1" showErrorMessage="1" sqref="A77:A86" xr:uid="{00000000-0002-0000-0900-000000000000}">
      <formula1>INFORMATIQUE</formula1>
    </dataValidation>
    <dataValidation type="list" allowBlank="1" showInputMessage="1" showErrorMessage="1" sqref="A87" xr:uid="{00000000-0002-0000-0900-000001000000}">
      <formula1>$S$1:$S$3</formula1>
    </dataValidation>
    <dataValidation type="whole" allowBlank="1" showInputMessage="1" showErrorMessage="1" sqref="K77:K86" xr:uid="{00000000-0002-0000-0900-000002000000}">
      <formula1>0</formula1>
      <formula2>R77</formula2>
    </dataValidation>
  </dataValidations>
  <pageMargins left="0.23" right="0.36" top="0.74803149606299213" bottom="0.74803149606299213" header="0.31496062992125984" footer="0.31496062992125984"/>
  <pageSetup paperSize="9" scale="54" fitToHeight="3" orientation="landscape" horizontalDpi="0" verticalDpi="0" r:id="rId1"/>
  <rowBreaks count="2" manualBreakCount="2">
    <brk id="36" max="11" man="1"/>
    <brk id="60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0"/>
  <sheetViews>
    <sheetView showGridLines="0" topLeftCell="A6" zoomScale="80" zoomScaleNormal="80" workbookViewId="0">
      <selection activeCell="A6" sqref="A6"/>
    </sheetView>
  </sheetViews>
  <sheetFormatPr baseColWidth="10" defaultRowHeight="15" x14ac:dyDescent="0.25"/>
  <cols>
    <col min="1" max="1" width="32.85546875" style="164" customWidth="1"/>
    <col min="2" max="2" width="29.5703125" style="164" customWidth="1"/>
    <col min="3" max="3" width="42.28515625" style="164" customWidth="1"/>
    <col min="4" max="4" width="42.85546875" style="164" customWidth="1"/>
    <col min="5" max="5" width="19.140625" style="164" customWidth="1"/>
    <col min="6" max="6" width="27.7109375" style="164" customWidth="1"/>
    <col min="7" max="8" width="13.7109375" style="164" customWidth="1"/>
    <col min="9" max="9" width="13.5703125" style="164" customWidth="1"/>
    <col min="10" max="10" width="13.140625" style="164" customWidth="1"/>
    <col min="11" max="11" width="14.5703125" style="164" customWidth="1"/>
    <col min="12" max="12" width="11.42578125" style="164"/>
    <col min="13" max="13" width="16.42578125" style="164" customWidth="1"/>
    <col min="14" max="16384" width="11.42578125" style="164"/>
  </cols>
  <sheetData>
    <row r="1" spans="1:12" ht="24.75" thickTop="1" thickBot="1" x14ac:dyDescent="0.3">
      <c r="A1" s="161" t="s">
        <v>60</v>
      </c>
      <c r="B1" s="39">
        <f>'2-Admin'!I5</f>
        <v>0</v>
      </c>
      <c r="C1" s="40">
        <f>'2-Admin'!I7</f>
        <v>0</v>
      </c>
      <c r="D1" s="162"/>
      <c r="E1" s="162"/>
      <c r="F1" s="163"/>
      <c r="G1" s="163"/>
      <c r="H1" s="163"/>
      <c r="I1" s="163"/>
      <c r="J1" s="163"/>
      <c r="K1" s="163"/>
      <c r="L1" s="163"/>
    </row>
    <row r="2" spans="1:12" ht="22.5" thickTop="1" thickBot="1" x14ac:dyDescent="0.3">
      <c r="A2" s="165"/>
      <c r="B2" s="163"/>
      <c r="C2" s="166"/>
      <c r="D2" s="166"/>
      <c r="E2" s="166"/>
      <c r="F2" s="163"/>
      <c r="G2" s="163"/>
      <c r="H2" s="163"/>
      <c r="I2" s="163"/>
      <c r="J2" s="163"/>
      <c r="K2" s="163"/>
      <c r="L2" s="163"/>
    </row>
    <row r="3" spans="1:12" ht="24.75" thickTop="1" thickBot="1" x14ac:dyDescent="0.3">
      <c r="A3" s="167" t="s">
        <v>67</v>
      </c>
      <c r="B3" s="163"/>
      <c r="C3" s="163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64.5" thickTop="1" x14ac:dyDescent="0.25">
      <c r="A4" s="169" t="s">
        <v>129</v>
      </c>
      <c r="B4" s="170" t="s">
        <v>165</v>
      </c>
      <c r="C4" s="171" t="s">
        <v>172</v>
      </c>
      <c r="D4" s="169" t="s">
        <v>166</v>
      </c>
      <c r="E4" s="169" t="s">
        <v>124</v>
      </c>
      <c r="F4" s="172" t="s">
        <v>169</v>
      </c>
      <c r="G4" s="241" t="s">
        <v>73</v>
      </c>
      <c r="H4" s="163"/>
      <c r="I4" s="163"/>
      <c r="J4" s="163"/>
      <c r="K4" s="163"/>
      <c r="L4" s="163"/>
    </row>
    <row r="5" spans="1:12" ht="15.75" x14ac:dyDescent="0.25">
      <c r="A5" s="242" t="s">
        <v>130</v>
      </c>
      <c r="B5" s="175"/>
      <c r="C5" s="176"/>
      <c r="D5" s="176"/>
      <c r="E5" s="176"/>
      <c r="F5" s="176"/>
      <c r="G5" s="177"/>
      <c r="H5" s="163"/>
      <c r="I5" s="163"/>
      <c r="J5" s="163"/>
      <c r="K5" s="163"/>
      <c r="L5" s="163"/>
    </row>
    <row r="6" spans="1:12" x14ac:dyDescent="0.25">
      <c r="A6" s="113"/>
      <c r="B6" s="113"/>
      <c r="C6" s="114">
        <v>0</v>
      </c>
      <c r="D6" s="115">
        <v>0</v>
      </c>
      <c r="E6" s="116"/>
      <c r="F6" s="41">
        <f>C6*D6*E6</f>
        <v>0</v>
      </c>
      <c r="G6" s="52">
        <f>CEILING(F6,100)</f>
        <v>0</v>
      </c>
      <c r="H6" s="163"/>
      <c r="I6" s="163"/>
      <c r="J6" s="163"/>
      <c r="K6" s="163"/>
      <c r="L6" s="163"/>
    </row>
    <row r="7" spans="1:12" x14ac:dyDescent="0.25">
      <c r="A7" s="113"/>
      <c r="B7" s="113"/>
      <c r="C7" s="114">
        <v>0</v>
      </c>
      <c r="D7" s="115">
        <v>0</v>
      </c>
      <c r="E7" s="116"/>
      <c r="F7" s="41">
        <f t="shared" ref="F7:F15" si="0">C7*D7*E7</f>
        <v>0</v>
      </c>
      <c r="G7" s="53">
        <f t="shared" ref="G7:G15" si="1">CEILING(F7,100)</f>
        <v>0</v>
      </c>
      <c r="H7" s="163"/>
      <c r="I7" s="163"/>
      <c r="J7" s="163"/>
      <c r="K7" s="163"/>
      <c r="L7" s="163"/>
    </row>
    <row r="8" spans="1:12" x14ac:dyDescent="0.25">
      <c r="A8" s="113"/>
      <c r="B8" s="113"/>
      <c r="C8" s="114">
        <v>0</v>
      </c>
      <c r="D8" s="115">
        <v>0</v>
      </c>
      <c r="E8" s="116"/>
      <c r="F8" s="41">
        <f t="shared" si="0"/>
        <v>0</v>
      </c>
      <c r="G8" s="53">
        <f t="shared" si="1"/>
        <v>0</v>
      </c>
      <c r="H8" s="163"/>
      <c r="I8" s="163"/>
      <c r="J8" s="163"/>
      <c r="K8" s="163"/>
      <c r="L8" s="163"/>
    </row>
    <row r="9" spans="1:12" x14ac:dyDescent="0.25">
      <c r="A9" s="113"/>
      <c r="B9" s="113"/>
      <c r="C9" s="114">
        <v>0</v>
      </c>
      <c r="D9" s="115">
        <v>0</v>
      </c>
      <c r="E9" s="116"/>
      <c r="F9" s="41">
        <f t="shared" si="0"/>
        <v>0</v>
      </c>
      <c r="G9" s="53">
        <f t="shared" si="1"/>
        <v>0</v>
      </c>
      <c r="H9" s="163"/>
      <c r="I9" s="163"/>
      <c r="J9" s="163"/>
      <c r="K9" s="163"/>
      <c r="L9" s="163"/>
    </row>
    <row r="10" spans="1:12" x14ac:dyDescent="0.25">
      <c r="A10" s="113"/>
      <c r="B10" s="113"/>
      <c r="C10" s="114">
        <v>0</v>
      </c>
      <c r="D10" s="115">
        <v>0</v>
      </c>
      <c r="E10" s="116"/>
      <c r="F10" s="41">
        <f t="shared" si="0"/>
        <v>0</v>
      </c>
      <c r="G10" s="53">
        <f t="shared" si="1"/>
        <v>0</v>
      </c>
      <c r="H10" s="163"/>
      <c r="I10" s="163"/>
      <c r="J10" s="163"/>
      <c r="K10" s="163"/>
      <c r="L10" s="163"/>
    </row>
    <row r="11" spans="1:12" x14ac:dyDescent="0.25">
      <c r="A11" s="113"/>
      <c r="B11" s="113"/>
      <c r="C11" s="114">
        <v>0</v>
      </c>
      <c r="D11" s="115">
        <v>0</v>
      </c>
      <c r="E11" s="116"/>
      <c r="F11" s="41">
        <f t="shared" si="0"/>
        <v>0</v>
      </c>
      <c r="G11" s="53">
        <f t="shared" si="1"/>
        <v>0</v>
      </c>
      <c r="H11" s="163"/>
      <c r="I11" s="163"/>
      <c r="J11" s="163"/>
      <c r="K11" s="163"/>
      <c r="L11" s="163"/>
    </row>
    <row r="12" spans="1:12" x14ac:dyDescent="0.25">
      <c r="A12" s="113"/>
      <c r="B12" s="113"/>
      <c r="C12" s="114">
        <v>0</v>
      </c>
      <c r="D12" s="115">
        <v>0</v>
      </c>
      <c r="E12" s="116"/>
      <c r="F12" s="41">
        <f t="shared" si="0"/>
        <v>0</v>
      </c>
      <c r="G12" s="54">
        <f t="shared" si="1"/>
        <v>0</v>
      </c>
      <c r="H12" s="163"/>
      <c r="I12" s="163"/>
      <c r="J12" s="163"/>
      <c r="K12" s="163"/>
      <c r="L12" s="163"/>
    </row>
    <row r="13" spans="1:12" x14ac:dyDescent="0.25">
      <c r="A13" s="113"/>
      <c r="B13" s="113"/>
      <c r="C13" s="114">
        <v>0</v>
      </c>
      <c r="D13" s="115">
        <v>0</v>
      </c>
      <c r="E13" s="116"/>
      <c r="F13" s="41">
        <f t="shared" si="0"/>
        <v>0</v>
      </c>
      <c r="G13" s="54">
        <f t="shared" si="1"/>
        <v>0</v>
      </c>
      <c r="H13" s="163"/>
      <c r="I13" s="163"/>
      <c r="J13" s="163"/>
      <c r="K13" s="163"/>
      <c r="L13" s="163"/>
    </row>
    <row r="14" spans="1:12" x14ac:dyDescent="0.25">
      <c r="A14" s="113"/>
      <c r="B14" s="113"/>
      <c r="C14" s="114">
        <v>0</v>
      </c>
      <c r="D14" s="115">
        <v>0</v>
      </c>
      <c r="E14" s="116"/>
      <c r="F14" s="41">
        <f t="shared" si="0"/>
        <v>0</v>
      </c>
      <c r="G14" s="54">
        <f t="shared" si="1"/>
        <v>0</v>
      </c>
      <c r="H14" s="163"/>
      <c r="I14" s="163"/>
      <c r="J14" s="163"/>
      <c r="K14" s="163"/>
      <c r="L14" s="163"/>
    </row>
    <row r="15" spans="1:12" ht="15.75" thickBot="1" x14ac:dyDescent="0.3">
      <c r="A15" s="113"/>
      <c r="B15" s="113"/>
      <c r="C15" s="114">
        <v>0</v>
      </c>
      <c r="D15" s="115">
        <v>0</v>
      </c>
      <c r="E15" s="117"/>
      <c r="F15" s="42">
        <f t="shared" si="0"/>
        <v>0</v>
      </c>
      <c r="G15" s="55">
        <f t="shared" si="1"/>
        <v>0</v>
      </c>
      <c r="H15" s="163"/>
      <c r="I15" s="163"/>
      <c r="J15" s="163"/>
      <c r="K15" s="163"/>
      <c r="L15" s="163"/>
    </row>
    <row r="16" spans="1:12" ht="16.5" thickTop="1" thickBot="1" x14ac:dyDescent="0.3">
      <c r="A16" s="178"/>
      <c r="B16" s="178"/>
      <c r="C16" s="179"/>
      <c r="D16" s="180" t="s">
        <v>185</v>
      </c>
      <c r="E16" s="366" t="e">
        <f>(D6*E6+D7*E7+D8*E8+D9*E9+D10*E10+D11*E11+D12*E12+D13*E13+D14*E14+D15*E15)/'1-Projet'!$C$5</f>
        <v>#DIV/0!</v>
      </c>
      <c r="F16" s="181" t="s">
        <v>76</v>
      </c>
      <c r="G16" s="56">
        <f>SUM(G6:G15)</f>
        <v>0</v>
      </c>
      <c r="H16" s="163"/>
      <c r="I16" s="163"/>
      <c r="J16" s="163"/>
      <c r="K16" s="163"/>
      <c r="L16" s="163"/>
    </row>
    <row r="17" spans="1:12" ht="16.5" thickTop="1" x14ac:dyDescent="0.25">
      <c r="A17" s="243" t="s">
        <v>131</v>
      </c>
      <c r="B17" s="176"/>
      <c r="C17" s="183"/>
      <c r="D17" s="184"/>
      <c r="E17" s="185"/>
      <c r="F17" s="186"/>
      <c r="G17" s="187"/>
      <c r="H17" s="163"/>
      <c r="I17" s="163"/>
      <c r="J17" s="163"/>
      <c r="K17" s="163"/>
      <c r="L17" s="163"/>
    </row>
    <row r="18" spans="1:12" x14ac:dyDescent="0.25">
      <c r="A18" s="113"/>
      <c r="B18" s="113"/>
      <c r="C18" s="114">
        <v>0</v>
      </c>
      <c r="D18" s="115">
        <v>0</v>
      </c>
      <c r="E18" s="116"/>
      <c r="F18" s="41">
        <f>+C18*D18*E18</f>
        <v>0</v>
      </c>
      <c r="G18" s="52">
        <f>CEILING(F18,100)</f>
        <v>0</v>
      </c>
      <c r="H18" s="163"/>
      <c r="I18" s="163"/>
      <c r="J18" s="163"/>
      <c r="K18" s="163"/>
      <c r="L18" s="163"/>
    </row>
    <row r="19" spans="1:12" x14ac:dyDescent="0.25">
      <c r="A19" s="118"/>
      <c r="B19" s="118"/>
      <c r="C19" s="114">
        <v>0</v>
      </c>
      <c r="D19" s="115">
        <v>0</v>
      </c>
      <c r="E19" s="116"/>
      <c r="F19" s="41">
        <f t="shared" ref="F19:F27" si="2">+C19*D19*E19</f>
        <v>0</v>
      </c>
      <c r="G19" s="53">
        <f t="shared" ref="G19:G27" si="3">CEILING(F19,100)</f>
        <v>0</v>
      </c>
      <c r="H19" s="163"/>
      <c r="I19" s="163"/>
      <c r="J19" s="163"/>
      <c r="K19" s="163"/>
      <c r="L19" s="163"/>
    </row>
    <row r="20" spans="1:12" x14ac:dyDescent="0.25">
      <c r="A20" s="118"/>
      <c r="B20" s="118"/>
      <c r="C20" s="114">
        <v>0</v>
      </c>
      <c r="D20" s="115">
        <v>0</v>
      </c>
      <c r="E20" s="116"/>
      <c r="F20" s="41">
        <f t="shared" si="2"/>
        <v>0</v>
      </c>
      <c r="G20" s="53">
        <f t="shared" si="3"/>
        <v>0</v>
      </c>
      <c r="H20" s="163"/>
      <c r="I20" s="163"/>
      <c r="J20" s="163"/>
      <c r="K20" s="163"/>
      <c r="L20" s="163"/>
    </row>
    <row r="21" spans="1:12" x14ac:dyDescent="0.25">
      <c r="A21" s="119"/>
      <c r="B21" s="119"/>
      <c r="C21" s="114">
        <v>0</v>
      </c>
      <c r="D21" s="115">
        <v>0</v>
      </c>
      <c r="E21" s="116"/>
      <c r="F21" s="41">
        <f t="shared" si="2"/>
        <v>0</v>
      </c>
      <c r="G21" s="57">
        <f t="shared" si="3"/>
        <v>0</v>
      </c>
      <c r="H21" s="163"/>
      <c r="I21" s="163"/>
      <c r="J21" s="163"/>
      <c r="K21" s="163"/>
      <c r="L21" s="163"/>
    </row>
    <row r="22" spans="1:12" x14ac:dyDescent="0.25">
      <c r="A22" s="113"/>
      <c r="B22" s="113"/>
      <c r="C22" s="114">
        <v>0</v>
      </c>
      <c r="D22" s="115">
        <v>0</v>
      </c>
      <c r="E22" s="116"/>
      <c r="F22" s="41">
        <f t="shared" si="2"/>
        <v>0</v>
      </c>
      <c r="G22" s="54">
        <f t="shared" si="3"/>
        <v>0</v>
      </c>
      <c r="H22" s="163"/>
      <c r="I22" s="163"/>
      <c r="J22" s="163"/>
      <c r="K22" s="163"/>
      <c r="L22" s="163"/>
    </row>
    <row r="23" spans="1:12" x14ac:dyDescent="0.25">
      <c r="A23" s="113"/>
      <c r="B23" s="113"/>
      <c r="C23" s="114">
        <v>0</v>
      </c>
      <c r="D23" s="115">
        <v>0</v>
      </c>
      <c r="E23" s="116"/>
      <c r="F23" s="41">
        <f t="shared" si="2"/>
        <v>0</v>
      </c>
      <c r="G23" s="54">
        <f t="shared" si="3"/>
        <v>0</v>
      </c>
      <c r="H23" s="163"/>
      <c r="I23" s="163"/>
      <c r="J23" s="163"/>
      <c r="K23" s="163"/>
      <c r="L23" s="163"/>
    </row>
    <row r="24" spans="1:12" x14ac:dyDescent="0.25">
      <c r="A24" s="113"/>
      <c r="B24" s="113"/>
      <c r="C24" s="114">
        <v>0</v>
      </c>
      <c r="D24" s="115">
        <v>0</v>
      </c>
      <c r="E24" s="116"/>
      <c r="F24" s="41">
        <f t="shared" si="2"/>
        <v>0</v>
      </c>
      <c r="G24" s="54">
        <f t="shared" si="3"/>
        <v>0</v>
      </c>
      <c r="H24" s="163"/>
      <c r="I24" s="163"/>
      <c r="J24" s="163"/>
      <c r="K24" s="163"/>
      <c r="L24" s="163"/>
    </row>
    <row r="25" spans="1:12" x14ac:dyDescent="0.25">
      <c r="A25" s="113"/>
      <c r="B25" s="113"/>
      <c r="C25" s="114">
        <v>0</v>
      </c>
      <c r="D25" s="115">
        <v>0</v>
      </c>
      <c r="E25" s="116"/>
      <c r="F25" s="41">
        <f t="shared" si="2"/>
        <v>0</v>
      </c>
      <c r="G25" s="54">
        <f t="shared" si="3"/>
        <v>0</v>
      </c>
      <c r="H25" s="163"/>
      <c r="I25" s="163"/>
      <c r="J25" s="163"/>
      <c r="K25" s="163"/>
      <c r="L25" s="163"/>
    </row>
    <row r="26" spans="1:12" x14ac:dyDescent="0.25">
      <c r="A26" s="113"/>
      <c r="B26" s="113"/>
      <c r="C26" s="114">
        <v>0</v>
      </c>
      <c r="D26" s="115">
        <v>0</v>
      </c>
      <c r="E26" s="116"/>
      <c r="F26" s="41">
        <f t="shared" si="2"/>
        <v>0</v>
      </c>
      <c r="G26" s="54">
        <f t="shared" si="3"/>
        <v>0</v>
      </c>
      <c r="H26" s="163"/>
      <c r="I26" s="163"/>
      <c r="J26" s="163"/>
      <c r="K26" s="163"/>
      <c r="L26" s="163"/>
    </row>
    <row r="27" spans="1:12" ht="15.75" thickBot="1" x14ac:dyDescent="0.3">
      <c r="A27" s="113"/>
      <c r="B27" s="113"/>
      <c r="C27" s="114">
        <v>0</v>
      </c>
      <c r="D27" s="115">
        <v>0</v>
      </c>
      <c r="E27" s="117"/>
      <c r="F27" s="42">
        <f t="shared" si="2"/>
        <v>0</v>
      </c>
      <c r="G27" s="55">
        <f t="shared" si="3"/>
        <v>0</v>
      </c>
      <c r="H27" s="163"/>
      <c r="I27" s="163"/>
      <c r="J27" s="163"/>
      <c r="K27" s="163"/>
      <c r="L27" s="163"/>
    </row>
    <row r="28" spans="1:12" ht="16.5" thickTop="1" thickBot="1" x14ac:dyDescent="0.3">
      <c r="A28" s="188"/>
      <c r="B28" s="188"/>
      <c r="C28" s="163"/>
      <c r="D28" s="189" t="s">
        <v>125</v>
      </c>
      <c r="E28" s="366" t="e">
        <f>(D18*E18+D19*E19+D20*E20+D21*E21+D22*E22+D23*E23+D24*E24+D25*E25+D26*E26+D27*E27)/'1-Projet'!$C$5</f>
        <v>#DIV/0!</v>
      </c>
      <c r="F28" s="181" t="s">
        <v>76</v>
      </c>
      <c r="G28" s="56">
        <f>+SUM(G18:G27)</f>
        <v>0</v>
      </c>
      <c r="H28" s="163"/>
      <c r="I28" s="163"/>
      <c r="J28" s="163"/>
      <c r="K28" s="163"/>
      <c r="L28" s="163"/>
    </row>
    <row r="29" spans="1:12" ht="19.5" thickTop="1" x14ac:dyDescent="0.25">
      <c r="A29" s="190" t="s">
        <v>171</v>
      </c>
      <c r="B29" s="191"/>
      <c r="C29" s="175"/>
      <c r="D29" s="192"/>
      <c r="E29" s="193"/>
      <c r="F29" s="163"/>
      <c r="G29" s="163"/>
      <c r="H29" s="163"/>
      <c r="I29" s="163"/>
      <c r="J29" s="163"/>
      <c r="K29" s="163"/>
      <c r="L29" s="163"/>
    </row>
    <row r="30" spans="1:12" x14ac:dyDescent="0.25">
      <c r="A30" s="194" t="s">
        <v>132</v>
      </c>
      <c r="B30" s="195" t="s">
        <v>133</v>
      </c>
      <c r="C30" s="195" t="s">
        <v>126</v>
      </c>
      <c r="D30" s="195" t="s">
        <v>127</v>
      </c>
      <c r="E30" s="196" t="s">
        <v>128</v>
      </c>
      <c r="F30" s="163"/>
      <c r="G30" s="163"/>
      <c r="H30" s="163"/>
      <c r="I30" s="163"/>
      <c r="J30" s="163"/>
      <c r="K30" s="163"/>
      <c r="L30" s="163"/>
    </row>
    <row r="31" spans="1:12" x14ac:dyDescent="0.25">
      <c r="A31" s="120"/>
      <c r="B31" s="121"/>
      <c r="C31" s="121"/>
      <c r="D31" s="121"/>
      <c r="E31" s="122"/>
      <c r="F31" s="163"/>
      <c r="G31" s="163"/>
      <c r="H31" s="163"/>
      <c r="I31" s="163"/>
      <c r="J31" s="163"/>
      <c r="K31" s="163"/>
      <c r="L31" s="163"/>
    </row>
    <row r="32" spans="1:12" x14ac:dyDescent="0.25">
      <c r="A32" s="120"/>
      <c r="B32" s="121"/>
      <c r="C32" s="121"/>
      <c r="D32" s="121"/>
      <c r="E32" s="122"/>
      <c r="F32" s="163"/>
      <c r="G32" s="163"/>
      <c r="H32" s="163"/>
      <c r="I32" s="163"/>
      <c r="J32" s="163"/>
      <c r="K32" s="163"/>
      <c r="L32" s="163"/>
    </row>
    <row r="33" spans="1:12" x14ac:dyDescent="0.25">
      <c r="A33" s="120"/>
      <c r="B33" s="121"/>
      <c r="C33" s="121"/>
      <c r="D33" s="121"/>
      <c r="E33" s="122"/>
      <c r="F33" s="163"/>
      <c r="G33" s="163"/>
      <c r="H33" s="163"/>
      <c r="I33" s="163"/>
      <c r="J33" s="163"/>
      <c r="K33" s="163"/>
      <c r="L33" s="163"/>
    </row>
    <row r="34" spans="1:12" x14ac:dyDescent="0.25">
      <c r="A34" s="120"/>
      <c r="B34" s="121"/>
      <c r="C34" s="121"/>
      <c r="D34" s="121"/>
      <c r="E34" s="122"/>
      <c r="F34" s="163"/>
      <c r="G34" s="163"/>
      <c r="H34" s="163"/>
      <c r="I34" s="163"/>
      <c r="J34" s="163"/>
      <c r="K34" s="163"/>
      <c r="L34" s="163"/>
    </row>
    <row r="35" spans="1:12" ht="15.75" thickBot="1" x14ac:dyDescent="0.3">
      <c r="A35" s="123"/>
      <c r="B35" s="124"/>
      <c r="C35" s="124"/>
      <c r="D35" s="124"/>
      <c r="E35" s="125"/>
      <c r="F35" s="163"/>
      <c r="G35" s="163"/>
      <c r="H35" s="163"/>
      <c r="I35" s="163"/>
      <c r="J35" s="163"/>
      <c r="K35" s="163"/>
      <c r="L35" s="163"/>
    </row>
    <row r="36" spans="1:12" ht="15.75" thickBot="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ht="24.75" thickTop="1" thickBot="1" x14ac:dyDescent="0.3">
      <c r="A37" s="197" t="s">
        <v>85</v>
      </c>
      <c r="B37" s="198"/>
      <c r="C37" s="199"/>
      <c r="D37" s="200"/>
      <c r="E37" s="201"/>
      <c r="F37" s="201"/>
      <c r="G37" s="201"/>
      <c r="H37" s="201"/>
      <c r="I37" s="201"/>
      <c r="J37" s="201"/>
      <c r="K37" s="201"/>
      <c r="L37" s="201"/>
    </row>
    <row r="38" spans="1:12" ht="48.75" customHeight="1" thickTop="1" x14ac:dyDescent="0.25">
      <c r="A38" s="202"/>
      <c r="B38" s="203" t="s">
        <v>86</v>
      </c>
      <c r="C38" s="204" t="s">
        <v>87</v>
      </c>
      <c r="D38" s="205" t="s">
        <v>88</v>
      </c>
      <c r="E38" s="201"/>
      <c r="F38" s="201"/>
      <c r="G38" s="201"/>
      <c r="H38" s="201"/>
      <c r="I38" s="201"/>
      <c r="J38" s="201"/>
      <c r="K38" s="201"/>
      <c r="L38" s="201"/>
    </row>
    <row r="39" spans="1:12" ht="69.75" customHeight="1" x14ac:dyDescent="0.25">
      <c r="A39" s="206" t="s">
        <v>89</v>
      </c>
      <c r="B39" s="80"/>
      <c r="C39" s="81"/>
      <c r="D39" s="82">
        <v>0</v>
      </c>
      <c r="E39" s="201"/>
      <c r="F39" s="201"/>
      <c r="G39" s="201"/>
      <c r="H39" s="201"/>
      <c r="I39" s="201"/>
      <c r="J39" s="201"/>
      <c r="K39" s="201"/>
      <c r="L39" s="201"/>
    </row>
    <row r="40" spans="1:12" ht="69.75" customHeight="1" x14ac:dyDescent="0.25">
      <c r="A40" s="206" t="s">
        <v>90</v>
      </c>
      <c r="B40" s="80"/>
      <c r="C40" s="81"/>
      <c r="D40" s="82">
        <v>0</v>
      </c>
      <c r="E40" s="201"/>
      <c r="F40" s="201"/>
      <c r="G40" s="201"/>
      <c r="H40" s="201"/>
      <c r="I40" s="201"/>
      <c r="J40" s="201"/>
      <c r="K40" s="201"/>
      <c r="L40" s="201"/>
    </row>
    <row r="41" spans="1:12" ht="69.75" customHeight="1" x14ac:dyDescent="0.25">
      <c r="A41" s="206" t="s">
        <v>137</v>
      </c>
      <c r="B41" s="80"/>
      <c r="C41" s="81"/>
      <c r="D41" s="82">
        <v>0</v>
      </c>
      <c r="E41" s="201"/>
      <c r="F41" s="201"/>
      <c r="G41" s="201"/>
      <c r="H41" s="201"/>
      <c r="I41" s="201"/>
      <c r="J41" s="201"/>
      <c r="K41" s="201"/>
      <c r="L41" s="201"/>
    </row>
    <row r="42" spans="1:12" ht="69.75" customHeight="1" x14ac:dyDescent="0.25">
      <c r="A42" s="206" t="s">
        <v>91</v>
      </c>
      <c r="B42" s="80"/>
      <c r="C42" s="81"/>
      <c r="D42" s="82">
        <v>0</v>
      </c>
      <c r="E42" s="201"/>
      <c r="F42" s="201"/>
      <c r="G42" s="201"/>
      <c r="H42" s="201"/>
      <c r="I42" s="201"/>
      <c r="J42" s="201"/>
      <c r="K42" s="201"/>
      <c r="L42" s="201"/>
    </row>
    <row r="43" spans="1:12" ht="69.75" customHeight="1" x14ac:dyDescent="0.25">
      <c r="A43" s="206" t="s">
        <v>92</v>
      </c>
      <c r="B43" s="80"/>
      <c r="C43" s="81"/>
      <c r="D43" s="82">
        <v>0</v>
      </c>
      <c r="E43" s="201"/>
      <c r="F43" s="201"/>
      <c r="G43" s="201"/>
      <c r="H43" s="201"/>
      <c r="I43" s="201"/>
      <c r="J43" s="201"/>
      <c r="K43" s="201"/>
      <c r="L43" s="201"/>
    </row>
    <row r="44" spans="1:12" ht="69.75" customHeight="1" x14ac:dyDescent="0.25">
      <c r="A44" s="206" t="s">
        <v>93</v>
      </c>
      <c r="B44" s="80"/>
      <c r="C44" s="81"/>
      <c r="D44" s="82">
        <v>0</v>
      </c>
      <c r="E44" s="201"/>
      <c r="F44" s="201"/>
      <c r="G44" s="201"/>
      <c r="H44" s="201"/>
      <c r="I44" s="201"/>
      <c r="J44" s="201"/>
      <c r="K44" s="201"/>
      <c r="L44" s="201"/>
    </row>
    <row r="45" spans="1:12" ht="69.75" customHeight="1" x14ac:dyDescent="0.25">
      <c r="A45" s="206" t="s">
        <v>94</v>
      </c>
      <c r="B45" s="80"/>
      <c r="C45" s="81"/>
      <c r="D45" s="82">
        <v>0</v>
      </c>
      <c r="E45" s="201"/>
      <c r="F45" s="201"/>
      <c r="G45" s="201"/>
      <c r="H45" s="201"/>
      <c r="I45" s="201"/>
      <c r="J45" s="201"/>
      <c r="K45" s="201"/>
      <c r="L45" s="201"/>
    </row>
    <row r="46" spans="1:12" ht="69.75" customHeight="1" x14ac:dyDescent="0.25">
      <c r="A46" s="206" t="s">
        <v>95</v>
      </c>
      <c r="B46" s="207"/>
      <c r="C46" s="208"/>
      <c r="D46" s="58">
        <f>E60</f>
        <v>0</v>
      </c>
      <c r="E46" s="201"/>
      <c r="F46" s="201"/>
      <c r="G46" s="201"/>
      <c r="H46" s="201"/>
      <c r="I46" s="201"/>
      <c r="J46" s="201"/>
      <c r="K46" s="201"/>
      <c r="L46" s="201"/>
    </row>
    <row r="47" spans="1:12" x14ac:dyDescent="0.25">
      <c r="A47" s="209"/>
      <c r="B47" s="209"/>
      <c r="C47" s="210" t="s">
        <v>96</v>
      </c>
      <c r="D47" s="43">
        <f>SUM(D39:D46)</f>
        <v>0</v>
      </c>
      <c r="E47" s="201"/>
      <c r="F47" s="201"/>
      <c r="G47" s="201"/>
      <c r="H47" s="201"/>
      <c r="I47" s="201"/>
      <c r="J47" s="201"/>
      <c r="K47" s="201"/>
      <c r="L47" s="201"/>
    </row>
    <row r="48" spans="1:12" ht="26.25" x14ac:dyDescent="0.25">
      <c r="A48" s="211" t="s">
        <v>97</v>
      </c>
      <c r="B48" s="212"/>
      <c r="C48" s="212"/>
      <c r="D48" s="213"/>
      <c r="E48" s="214"/>
      <c r="F48" s="215"/>
      <c r="G48" s="215"/>
      <c r="H48" s="215"/>
      <c r="I48" s="215"/>
      <c r="J48" s="163"/>
      <c r="K48" s="163"/>
      <c r="L48" s="163"/>
    </row>
    <row r="49" spans="1:12" x14ac:dyDescent="0.25">
      <c r="A49" s="216" t="s">
        <v>98</v>
      </c>
      <c r="B49" s="216" t="s">
        <v>99</v>
      </c>
      <c r="C49" s="216" t="s">
        <v>100</v>
      </c>
      <c r="D49" s="217" t="s">
        <v>101</v>
      </c>
      <c r="E49" s="217" t="s">
        <v>102</v>
      </c>
      <c r="F49" s="163"/>
      <c r="G49" s="163"/>
      <c r="H49" s="163"/>
      <c r="I49" s="163"/>
      <c r="J49" s="163"/>
      <c r="K49" s="163"/>
      <c r="L49" s="163"/>
    </row>
    <row r="50" spans="1:12" x14ac:dyDescent="0.25">
      <c r="A50" s="126"/>
      <c r="B50" s="126"/>
      <c r="C50" s="126"/>
      <c r="D50" s="126"/>
      <c r="E50" s="127">
        <v>0</v>
      </c>
      <c r="F50" s="163"/>
      <c r="G50" s="163"/>
      <c r="H50" s="163"/>
      <c r="I50" s="163"/>
      <c r="J50" s="163"/>
      <c r="K50" s="163"/>
      <c r="L50" s="163"/>
    </row>
    <row r="51" spans="1:12" x14ac:dyDescent="0.25">
      <c r="A51" s="119"/>
      <c r="B51" s="119"/>
      <c r="C51" s="119"/>
      <c r="D51" s="119"/>
      <c r="E51" s="128">
        <v>0</v>
      </c>
      <c r="F51" s="163"/>
      <c r="G51" s="163"/>
      <c r="H51" s="163"/>
      <c r="I51" s="163"/>
      <c r="J51" s="163"/>
      <c r="K51" s="163"/>
      <c r="L51" s="163"/>
    </row>
    <row r="52" spans="1:12" x14ac:dyDescent="0.25">
      <c r="A52" s="119"/>
      <c r="B52" s="119"/>
      <c r="C52" s="119"/>
      <c r="D52" s="119"/>
      <c r="E52" s="128">
        <v>0</v>
      </c>
      <c r="F52" s="163"/>
      <c r="G52" s="163"/>
      <c r="H52" s="163"/>
      <c r="I52" s="163"/>
      <c r="J52" s="163"/>
      <c r="K52" s="163"/>
      <c r="L52" s="163"/>
    </row>
    <row r="53" spans="1:12" x14ac:dyDescent="0.25">
      <c r="A53" s="119"/>
      <c r="B53" s="119"/>
      <c r="C53" s="119"/>
      <c r="D53" s="119"/>
      <c r="E53" s="128">
        <v>0</v>
      </c>
      <c r="F53" s="163"/>
      <c r="G53" s="163"/>
      <c r="H53" s="163"/>
      <c r="I53" s="163"/>
      <c r="J53" s="163"/>
      <c r="K53" s="163"/>
      <c r="L53" s="163"/>
    </row>
    <row r="54" spans="1:12" x14ac:dyDescent="0.25">
      <c r="A54" s="119"/>
      <c r="B54" s="119"/>
      <c r="C54" s="119"/>
      <c r="D54" s="119"/>
      <c r="E54" s="128">
        <v>0</v>
      </c>
      <c r="F54" s="163"/>
      <c r="G54" s="163"/>
      <c r="H54" s="163"/>
      <c r="I54" s="163"/>
      <c r="J54" s="163"/>
      <c r="K54" s="163"/>
      <c r="L54" s="163"/>
    </row>
    <row r="55" spans="1:12" x14ac:dyDescent="0.25">
      <c r="A55" s="119"/>
      <c r="B55" s="119"/>
      <c r="C55" s="119"/>
      <c r="D55" s="119"/>
      <c r="E55" s="128">
        <v>0</v>
      </c>
      <c r="F55" s="163"/>
      <c r="G55" s="163"/>
      <c r="H55" s="163"/>
      <c r="I55" s="163"/>
      <c r="J55" s="163"/>
      <c r="K55" s="163"/>
      <c r="L55" s="163"/>
    </row>
    <row r="56" spans="1:12" x14ac:dyDescent="0.25">
      <c r="A56" s="119"/>
      <c r="B56" s="119"/>
      <c r="C56" s="119"/>
      <c r="D56" s="119"/>
      <c r="E56" s="128">
        <v>0</v>
      </c>
      <c r="F56" s="163"/>
      <c r="G56" s="163"/>
      <c r="H56" s="163"/>
      <c r="I56" s="163"/>
      <c r="J56" s="163"/>
      <c r="K56" s="163"/>
      <c r="L56" s="163"/>
    </row>
    <row r="57" spans="1:12" x14ac:dyDescent="0.25">
      <c r="A57" s="119"/>
      <c r="B57" s="119"/>
      <c r="C57" s="119"/>
      <c r="D57" s="119"/>
      <c r="E57" s="128">
        <v>0</v>
      </c>
      <c r="F57" s="163"/>
      <c r="G57" s="163"/>
      <c r="H57" s="163"/>
      <c r="I57" s="163"/>
      <c r="J57" s="163"/>
      <c r="K57" s="163"/>
      <c r="L57" s="163"/>
    </row>
    <row r="58" spans="1:12" x14ac:dyDescent="0.25">
      <c r="A58" s="119"/>
      <c r="B58" s="119"/>
      <c r="C58" s="119"/>
      <c r="D58" s="119"/>
      <c r="E58" s="128">
        <v>0</v>
      </c>
      <c r="F58" s="163"/>
      <c r="G58" s="163"/>
      <c r="H58" s="163"/>
      <c r="I58" s="163"/>
      <c r="J58" s="163"/>
      <c r="K58" s="163"/>
      <c r="L58" s="163"/>
    </row>
    <row r="59" spans="1:12" x14ac:dyDescent="0.25">
      <c r="A59" s="119"/>
      <c r="B59" s="119"/>
      <c r="C59" s="119"/>
      <c r="D59" s="119"/>
      <c r="E59" s="128">
        <v>0</v>
      </c>
      <c r="F59" s="163"/>
      <c r="G59" s="163"/>
      <c r="H59" s="163"/>
      <c r="I59" s="163"/>
      <c r="J59" s="163"/>
      <c r="K59" s="163"/>
      <c r="L59" s="163"/>
    </row>
    <row r="60" spans="1:12" ht="15.75" thickBot="1" x14ac:dyDescent="0.3">
      <c r="A60" s="218"/>
      <c r="B60" s="219"/>
      <c r="C60" s="177"/>
      <c r="D60" s="210" t="s">
        <v>76</v>
      </c>
      <c r="E60" s="47">
        <f>SUM(E50:E59)</f>
        <v>0</v>
      </c>
      <c r="F60" s="163"/>
      <c r="G60" s="163"/>
      <c r="H60" s="163"/>
      <c r="I60" s="163"/>
      <c r="J60" s="163"/>
      <c r="K60" s="163"/>
      <c r="L60" s="163"/>
    </row>
    <row r="61" spans="1:12" ht="24.75" thickTop="1" thickBot="1" x14ac:dyDescent="0.3">
      <c r="A61" s="197" t="s">
        <v>103</v>
      </c>
      <c r="B61" s="201"/>
      <c r="C61" s="201"/>
      <c r="D61" s="201"/>
      <c r="E61" s="201"/>
      <c r="F61" s="201"/>
      <c r="G61" s="201"/>
      <c r="H61" s="201"/>
      <c r="I61" s="163"/>
      <c r="J61" s="201"/>
      <c r="K61" s="201"/>
      <c r="L61" s="201"/>
    </row>
    <row r="62" spans="1:12" ht="27" thickTop="1" x14ac:dyDescent="0.25">
      <c r="A62" s="211" t="s">
        <v>204</v>
      </c>
      <c r="B62" s="211"/>
      <c r="C62" s="220"/>
      <c r="D62" s="220"/>
      <c r="E62" s="220"/>
      <c r="F62" s="220"/>
      <c r="G62" s="220"/>
      <c r="H62" s="221"/>
      <c r="I62" s="163"/>
      <c r="J62" s="163"/>
      <c r="K62" s="163"/>
      <c r="L62" s="163"/>
    </row>
    <row r="63" spans="1:12" ht="75" x14ac:dyDescent="0.25">
      <c r="A63" s="163"/>
      <c r="B63" s="222" t="s">
        <v>105</v>
      </c>
      <c r="C63" s="222" t="s">
        <v>106</v>
      </c>
      <c r="D63" s="222" t="s">
        <v>167</v>
      </c>
      <c r="E63" s="223" t="s">
        <v>107</v>
      </c>
      <c r="F63" s="223" t="s">
        <v>108</v>
      </c>
      <c r="G63" s="223" t="s">
        <v>109</v>
      </c>
      <c r="H63" s="224" t="s">
        <v>110</v>
      </c>
      <c r="J63" s="163"/>
      <c r="K63" s="163"/>
      <c r="L63" s="163"/>
    </row>
    <row r="64" spans="1:12" x14ac:dyDescent="0.25">
      <c r="A64" s="163"/>
      <c r="B64" s="129"/>
      <c r="C64" s="129"/>
      <c r="D64" s="129"/>
      <c r="E64" s="149">
        <v>0</v>
      </c>
      <c r="F64" s="130"/>
      <c r="G64" s="150">
        <v>0</v>
      </c>
      <c r="H64" s="146">
        <f>E64*G64</f>
        <v>0</v>
      </c>
      <c r="J64" s="163"/>
      <c r="K64" s="163"/>
      <c r="L64" s="163"/>
    </row>
    <row r="65" spans="1:12" x14ac:dyDescent="0.25">
      <c r="A65" s="163"/>
      <c r="B65" s="131"/>
      <c r="C65" s="131"/>
      <c r="D65" s="131"/>
      <c r="E65" s="149">
        <v>0</v>
      </c>
      <c r="F65" s="132"/>
      <c r="G65" s="150">
        <v>0</v>
      </c>
      <c r="H65" s="146">
        <f t="shared" ref="H65:H73" si="4">E65*G65</f>
        <v>0</v>
      </c>
      <c r="J65" s="163"/>
      <c r="K65" s="163"/>
      <c r="L65" s="163"/>
    </row>
    <row r="66" spans="1:12" x14ac:dyDescent="0.25">
      <c r="A66" s="163"/>
      <c r="B66" s="131"/>
      <c r="C66" s="131"/>
      <c r="D66" s="131"/>
      <c r="E66" s="149">
        <v>0</v>
      </c>
      <c r="F66" s="132"/>
      <c r="G66" s="150">
        <v>0</v>
      </c>
      <c r="H66" s="146">
        <f t="shared" si="4"/>
        <v>0</v>
      </c>
      <c r="J66" s="163"/>
      <c r="K66" s="163"/>
      <c r="L66" s="163"/>
    </row>
    <row r="67" spans="1:12" x14ac:dyDescent="0.25">
      <c r="A67" s="163"/>
      <c r="B67" s="131"/>
      <c r="C67" s="131"/>
      <c r="D67" s="131"/>
      <c r="E67" s="149">
        <v>0</v>
      </c>
      <c r="F67" s="132"/>
      <c r="G67" s="150">
        <v>0</v>
      </c>
      <c r="H67" s="146">
        <f t="shared" si="4"/>
        <v>0</v>
      </c>
      <c r="J67" s="163"/>
      <c r="K67" s="163"/>
      <c r="L67" s="163"/>
    </row>
    <row r="68" spans="1:12" x14ac:dyDescent="0.25">
      <c r="A68" s="163"/>
      <c r="B68" s="131"/>
      <c r="C68" s="131"/>
      <c r="D68" s="131"/>
      <c r="E68" s="149">
        <v>0</v>
      </c>
      <c r="F68" s="132"/>
      <c r="G68" s="150">
        <v>0</v>
      </c>
      <c r="H68" s="146">
        <f t="shared" si="4"/>
        <v>0</v>
      </c>
      <c r="J68" s="163"/>
      <c r="K68" s="163"/>
      <c r="L68" s="163"/>
    </row>
    <row r="69" spans="1:12" x14ac:dyDescent="0.25">
      <c r="A69" s="163"/>
      <c r="B69" s="131"/>
      <c r="C69" s="131"/>
      <c r="D69" s="131"/>
      <c r="E69" s="149">
        <v>0</v>
      </c>
      <c r="F69" s="132"/>
      <c r="G69" s="150">
        <v>0</v>
      </c>
      <c r="H69" s="146">
        <f t="shared" si="4"/>
        <v>0</v>
      </c>
      <c r="J69" s="163"/>
      <c r="K69" s="163"/>
      <c r="L69" s="163"/>
    </row>
    <row r="70" spans="1:12" x14ac:dyDescent="0.25">
      <c r="A70" s="163"/>
      <c r="B70" s="131"/>
      <c r="C70" s="131"/>
      <c r="D70" s="131"/>
      <c r="E70" s="149">
        <v>0</v>
      </c>
      <c r="F70" s="132"/>
      <c r="G70" s="150">
        <v>0</v>
      </c>
      <c r="H70" s="146">
        <f t="shared" si="4"/>
        <v>0</v>
      </c>
      <c r="J70" s="163"/>
      <c r="K70" s="163"/>
      <c r="L70" s="163"/>
    </row>
    <row r="71" spans="1:12" x14ac:dyDescent="0.25">
      <c r="A71" s="163"/>
      <c r="B71" s="131"/>
      <c r="C71" s="131"/>
      <c r="D71" s="131"/>
      <c r="E71" s="149">
        <v>0</v>
      </c>
      <c r="F71" s="132"/>
      <c r="G71" s="150">
        <v>0</v>
      </c>
      <c r="H71" s="146">
        <f t="shared" si="4"/>
        <v>0</v>
      </c>
      <c r="J71" s="163"/>
      <c r="K71" s="163"/>
      <c r="L71" s="163"/>
    </row>
    <row r="72" spans="1:12" x14ac:dyDescent="0.25">
      <c r="A72" s="163"/>
      <c r="B72" s="131"/>
      <c r="C72" s="131"/>
      <c r="D72" s="131"/>
      <c r="E72" s="149">
        <v>0</v>
      </c>
      <c r="F72" s="132"/>
      <c r="G72" s="150">
        <v>0</v>
      </c>
      <c r="H72" s="146">
        <f t="shared" si="4"/>
        <v>0</v>
      </c>
      <c r="J72" s="163"/>
      <c r="K72" s="163"/>
      <c r="L72" s="163"/>
    </row>
    <row r="73" spans="1:12" x14ac:dyDescent="0.25">
      <c r="A73" s="163"/>
      <c r="B73" s="131"/>
      <c r="C73" s="131"/>
      <c r="D73" s="131"/>
      <c r="E73" s="149">
        <v>0</v>
      </c>
      <c r="F73" s="132"/>
      <c r="G73" s="150">
        <v>0</v>
      </c>
      <c r="H73" s="146">
        <f t="shared" si="4"/>
        <v>0</v>
      </c>
      <c r="J73" s="163"/>
      <c r="K73" s="163"/>
      <c r="L73" s="163"/>
    </row>
    <row r="74" spans="1:12" x14ac:dyDescent="0.25">
      <c r="A74" s="163"/>
      <c r="B74" s="225"/>
      <c r="C74" s="226"/>
      <c r="D74" s="226"/>
      <c r="E74" s="227"/>
      <c r="F74" s="228"/>
      <c r="G74" s="229" t="s">
        <v>76</v>
      </c>
      <c r="H74" s="44">
        <f>SUM(H64:H73)</f>
        <v>0</v>
      </c>
      <c r="J74" s="163"/>
      <c r="K74" s="163"/>
      <c r="L74" s="163"/>
    </row>
    <row r="75" spans="1:12" ht="26.25" x14ac:dyDescent="0.25">
      <c r="A75" s="211" t="s">
        <v>111</v>
      </c>
      <c r="B75" s="220"/>
      <c r="C75" s="220"/>
      <c r="D75" s="230"/>
      <c r="E75" s="230"/>
      <c r="F75" s="230"/>
      <c r="G75" s="230"/>
      <c r="H75" s="230"/>
      <c r="I75" s="230"/>
      <c r="J75" s="230"/>
      <c r="K75" s="230"/>
      <c r="L75" s="231"/>
    </row>
    <row r="76" spans="1:12" ht="63.75" customHeight="1" x14ac:dyDescent="0.25">
      <c r="A76" s="216" t="s">
        <v>112</v>
      </c>
      <c r="B76" s="216" t="s">
        <v>113</v>
      </c>
      <c r="C76" s="216" t="s">
        <v>106</v>
      </c>
      <c r="D76" s="216" t="s">
        <v>167</v>
      </c>
      <c r="E76" s="217" t="s">
        <v>107</v>
      </c>
      <c r="F76" s="232" t="s">
        <v>123</v>
      </c>
      <c r="G76" s="217" t="s">
        <v>108</v>
      </c>
      <c r="H76" s="216" t="s">
        <v>173</v>
      </c>
      <c r="I76" s="216" t="s">
        <v>114</v>
      </c>
      <c r="J76" s="233" t="s">
        <v>174</v>
      </c>
      <c r="K76" s="234" t="s">
        <v>115</v>
      </c>
      <c r="L76" s="233" t="s">
        <v>175</v>
      </c>
    </row>
    <row r="77" spans="1:12" x14ac:dyDescent="0.25">
      <c r="A77" s="129" t="s">
        <v>2</v>
      </c>
      <c r="B77" s="129"/>
      <c r="C77" s="129"/>
      <c r="D77" s="133"/>
      <c r="E77" s="134">
        <v>0</v>
      </c>
      <c r="F77" s="45">
        <f>IF(A77=LISTE!$E$3,36,IF(A77=LISTE!$E$4,60,0))</f>
        <v>0</v>
      </c>
      <c r="G77" s="137"/>
      <c r="H77" s="138"/>
      <c r="I77" s="152">
        <v>0</v>
      </c>
      <c r="J77" s="46" t="str">
        <f>IF(F77=0,"",E77/F77*12*I77)</f>
        <v/>
      </c>
      <c r="K77" s="140"/>
      <c r="L77" s="46" t="str">
        <f>IF(J77="","",J77/12*K77)</f>
        <v/>
      </c>
    </row>
    <row r="78" spans="1:12" x14ac:dyDescent="0.25">
      <c r="A78" s="129" t="s">
        <v>2</v>
      </c>
      <c r="B78" s="131"/>
      <c r="C78" s="131"/>
      <c r="D78" s="135"/>
      <c r="E78" s="134">
        <v>0</v>
      </c>
      <c r="F78" s="45">
        <f>IF(A78=LISTE!$E$3,36,IF(A78=LISTE!$E$4,60,0))</f>
        <v>0</v>
      </c>
      <c r="G78" s="139"/>
      <c r="H78" s="108"/>
      <c r="I78" s="152">
        <v>0</v>
      </c>
      <c r="J78" s="46" t="str">
        <f t="shared" ref="J78:J86" si="5">IF(F78=0,"",E78/F78*12*I78)</f>
        <v/>
      </c>
      <c r="K78" s="141"/>
      <c r="L78" s="46" t="str">
        <f t="shared" ref="L78:L86" si="6">IF(J78="","",J78/12*K78)</f>
        <v/>
      </c>
    </row>
    <row r="79" spans="1:12" x14ac:dyDescent="0.25">
      <c r="A79" s="129" t="s">
        <v>2</v>
      </c>
      <c r="B79" s="131"/>
      <c r="C79" s="131"/>
      <c r="D79" s="135"/>
      <c r="E79" s="134">
        <v>0</v>
      </c>
      <c r="F79" s="45">
        <f>IF(A79=LISTE!$E$3,36,IF(A79=LISTE!$E$4,60,0))</f>
        <v>0</v>
      </c>
      <c r="G79" s="139"/>
      <c r="H79" s="135"/>
      <c r="I79" s="152">
        <v>0</v>
      </c>
      <c r="J79" s="46" t="str">
        <f t="shared" si="5"/>
        <v/>
      </c>
      <c r="K79" s="141"/>
      <c r="L79" s="46" t="str">
        <f t="shared" si="6"/>
        <v/>
      </c>
    </row>
    <row r="80" spans="1:12" x14ac:dyDescent="0.25">
      <c r="A80" s="129" t="s">
        <v>2</v>
      </c>
      <c r="B80" s="131"/>
      <c r="C80" s="131"/>
      <c r="D80" s="135"/>
      <c r="E80" s="136">
        <v>0</v>
      </c>
      <c r="F80" s="45">
        <f>IF(A80=LISTE!$E$3,36,IF(A80=LISTE!$E$4,60,0))</f>
        <v>0</v>
      </c>
      <c r="G80" s="139"/>
      <c r="H80" s="135"/>
      <c r="I80" s="152">
        <v>0</v>
      </c>
      <c r="J80" s="46" t="str">
        <f t="shared" si="5"/>
        <v/>
      </c>
      <c r="K80" s="141"/>
      <c r="L80" s="46" t="str">
        <f t="shared" si="6"/>
        <v/>
      </c>
    </row>
    <row r="81" spans="1:12" x14ac:dyDescent="0.25">
      <c r="A81" s="129" t="s">
        <v>2</v>
      </c>
      <c r="B81" s="131"/>
      <c r="C81" s="131"/>
      <c r="D81" s="135"/>
      <c r="E81" s="136">
        <v>0</v>
      </c>
      <c r="F81" s="45">
        <f>IF(A81=LISTE!$E$3,36,IF(A81=LISTE!$E$4,60,0))</f>
        <v>0</v>
      </c>
      <c r="G81" s="139"/>
      <c r="H81" s="135"/>
      <c r="I81" s="152">
        <v>0</v>
      </c>
      <c r="J81" s="46" t="str">
        <f t="shared" si="5"/>
        <v/>
      </c>
      <c r="K81" s="141"/>
      <c r="L81" s="46" t="str">
        <f t="shared" si="6"/>
        <v/>
      </c>
    </row>
    <row r="82" spans="1:12" x14ac:dyDescent="0.25">
      <c r="A82" s="129" t="s">
        <v>2</v>
      </c>
      <c r="B82" s="131"/>
      <c r="C82" s="131"/>
      <c r="D82" s="135"/>
      <c r="E82" s="136">
        <v>0</v>
      </c>
      <c r="F82" s="45">
        <f>IF(A82=LISTE!$E$3,36,IF(A82=LISTE!$E$4,60,0))</f>
        <v>0</v>
      </c>
      <c r="G82" s="139"/>
      <c r="H82" s="135"/>
      <c r="I82" s="152">
        <v>0</v>
      </c>
      <c r="J82" s="46" t="str">
        <f t="shared" si="5"/>
        <v/>
      </c>
      <c r="K82" s="141"/>
      <c r="L82" s="46" t="str">
        <f t="shared" si="6"/>
        <v/>
      </c>
    </row>
    <row r="83" spans="1:12" x14ac:dyDescent="0.25">
      <c r="A83" s="129" t="s">
        <v>2</v>
      </c>
      <c r="B83" s="131"/>
      <c r="C83" s="131"/>
      <c r="D83" s="135"/>
      <c r="E83" s="136">
        <v>0</v>
      </c>
      <c r="F83" s="45">
        <f>IF(A83=LISTE!$E$3,36,IF(A83=LISTE!$E$4,60,0))</f>
        <v>0</v>
      </c>
      <c r="G83" s="139"/>
      <c r="H83" s="135"/>
      <c r="I83" s="152">
        <v>0</v>
      </c>
      <c r="J83" s="46" t="str">
        <f t="shared" si="5"/>
        <v/>
      </c>
      <c r="K83" s="141"/>
      <c r="L83" s="46" t="str">
        <f t="shared" si="6"/>
        <v/>
      </c>
    </row>
    <row r="84" spans="1:12" x14ac:dyDescent="0.25">
      <c r="A84" s="129" t="s">
        <v>2</v>
      </c>
      <c r="B84" s="131"/>
      <c r="C84" s="131"/>
      <c r="D84" s="135"/>
      <c r="E84" s="136">
        <v>0</v>
      </c>
      <c r="F84" s="45">
        <f>IF(A84=LISTE!$E$3,36,IF(A84=LISTE!$E$4,60,0))</f>
        <v>0</v>
      </c>
      <c r="G84" s="139"/>
      <c r="H84" s="135"/>
      <c r="I84" s="152">
        <v>0</v>
      </c>
      <c r="J84" s="46" t="str">
        <f t="shared" si="5"/>
        <v/>
      </c>
      <c r="K84" s="141"/>
      <c r="L84" s="46" t="str">
        <f t="shared" si="6"/>
        <v/>
      </c>
    </row>
    <row r="85" spans="1:12" x14ac:dyDescent="0.25">
      <c r="A85" s="129" t="s">
        <v>2</v>
      </c>
      <c r="B85" s="131"/>
      <c r="C85" s="131"/>
      <c r="D85" s="135"/>
      <c r="E85" s="136">
        <v>0</v>
      </c>
      <c r="F85" s="45">
        <f>IF(A85=LISTE!$E$3,36,IF(A85=LISTE!$E$4,60,0))</f>
        <v>0</v>
      </c>
      <c r="G85" s="139"/>
      <c r="H85" s="135"/>
      <c r="I85" s="152">
        <v>0</v>
      </c>
      <c r="J85" s="46" t="str">
        <f t="shared" si="5"/>
        <v/>
      </c>
      <c r="K85" s="141"/>
      <c r="L85" s="46" t="str">
        <f t="shared" si="6"/>
        <v/>
      </c>
    </row>
    <row r="86" spans="1:12" x14ac:dyDescent="0.25">
      <c r="A86" s="129" t="s">
        <v>2</v>
      </c>
      <c r="B86" s="131"/>
      <c r="C86" s="131"/>
      <c r="D86" s="135"/>
      <c r="E86" s="136">
        <v>0</v>
      </c>
      <c r="F86" s="45">
        <f>IF(A86=LISTE!$E$3,36,IF(A86=LISTE!$E$4,60,0))</f>
        <v>0</v>
      </c>
      <c r="G86" s="139"/>
      <c r="H86" s="135"/>
      <c r="I86" s="152">
        <v>0</v>
      </c>
      <c r="J86" s="46" t="str">
        <f t="shared" si="5"/>
        <v/>
      </c>
      <c r="K86" s="141"/>
      <c r="L86" s="46" t="str">
        <f t="shared" si="6"/>
        <v/>
      </c>
    </row>
    <row r="87" spans="1:12" ht="15.75" thickBot="1" x14ac:dyDescent="0.3">
      <c r="A87" s="218"/>
      <c r="B87" s="235"/>
      <c r="C87" s="235"/>
      <c r="D87" s="219"/>
      <c r="E87" s="219"/>
      <c r="F87" s="176"/>
      <c r="G87" s="176"/>
      <c r="H87" s="176"/>
      <c r="I87" s="176"/>
      <c r="J87" s="177"/>
      <c r="K87" s="210" t="s">
        <v>76</v>
      </c>
      <c r="L87" s="47">
        <f>SUM(L77:L86)</f>
        <v>0</v>
      </c>
    </row>
    <row r="88" spans="1:12" ht="24.75" thickTop="1" thickBot="1" x14ac:dyDescent="0.3">
      <c r="A88" s="197" t="s">
        <v>134</v>
      </c>
      <c r="B88" s="236"/>
      <c r="C88" s="237"/>
      <c r="D88" s="237"/>
      <c r="E88" s="177"/>
      <c r="F88" s="163"/>
      <c r="G88" s="163"/>
      <c r="H88" s="163"/>
      <c r="I88" s="163"/>
      <c r="J88" s="163"/>
      <c r="K88" s="163"/>
      <c r="L88" s="163"/>
    </row>
    <row r="89" spans="1:12" ht="26.25" thickTop="1" x14ac:dyDescent="0.25">
      <c r="A89" s="238" t="s">
        <v>119</v>
      </c>
      <c r="B89" s="238" t="s">
        <v>120</v>
      </c>
      <c r="C89" s="238" t="s">
        <v>121</v>
      </c>
      <c r="D89" s="239" t="s">
        <v>87</v>
      </c>
      <c r="E89" s="239" t="s">
        <v>88</v>
      </c>
      <c r="F89" s="163"/>
      <c r="G89" s="163"/>
      <c r="H89" s="163"/>
      <c r="I89" s="163"/>
      <c r="J89" s="163"/>
      <c r="K89" s="163"/>
      <c r="L89" s="163"/>
    </row>
    <row r="90" spans="1:12" x14ac:dyDescent="0.25">
      <c r="A90" s="142"/>
      <c r="B90" s="143"/>
      <c r="C90" s="83"/>
      <c r="D90" s="83"/>
      <c r="E90" s="144">
        <v>0</v>
      </c>
      <c r="F90" s="163"/>
      <c r="G90" s="163"/>
      <c r="H90" s="163"/>
      <c r="I90" s="163"/>
      <c r="J90" s="163"/>
      <c r="K90" s="163"/>
      <c r="L90" s="163"/>
    </row>
    <row r="91" spans="1:12" x14ac:dyDescent="0.25">
      <c r="A91" s="101"/>
      <c r="B91" s="101"/>
      <c r="C91" s="80"/>
      <c r="D91" s="80"/>
      <c r="E91" s="100">
        <v>0</v>
      </c>
      <c r="F91" s="163"/>
      <c r="G91" s="163"/>
      <c r="H91" s="163"/>
      <c r="I91" s="163"/>
      <c r="J91" s="163"/>
      <c r="K91" s="163"/>
      <c r="L91" s="163"/>
    </row>
    <row r="92" spans="1:12" x14ac:dyDescent="0.25">
      <c r="A92" s="101"/>
      <c r="B92" s="101"/>
      <c r="C92" s="80"/>
      <c r="D92" s="80"/>
      <c r="E92" s="100">
        <v>0</v>
      </c>
      <c r="F92" s="163"/>
      <c r="G92" s="163"/>
      <c r="H92" s="163"/>
      <c r="I92" s="163"/>
      <c r="J92" s="163"/>
      <c r="K92" s="163"/>
      <c r="L92" s="163"/>
    </row>
    <row r="93" spans="1:12" x14ac:dyDescent="0.25">
      <c r="A93" s="101"/>
      <c r="B93" s="101"/>
      <c r="C93" s="80"/>
      <c r="D93" s="80"/>
      <c r="E93" s="100">
        <v>0</v>
      </c>
      <c r="F93" s="163"/>
      <c r="G93" s="163"/>
      <c r="H93" s="163"/>
      <c r="I93" s="163"/>
      <c r="J93" s="163"/>
      <c r="K93" s="163"/>
      <c r="L93" s="163"/>
    </row>
    <row r="94" spans="1:12" x14ac:dyDescent="0.25">
      <c r="A94" s="101"/>
      <c r="B94" s="101"/>
      <c r="C94" s="80"/>
      <c r="D94" s="80"/>
      <c r="E94" s="100">
        <v>0</v>
      </c>
      <c r="F94" s="163"/>
      <c r="G94" s="163"/>
      <c r="H94" s="163"/>
      <c r="I94" s="163"/>
      <c r="J94" s="163"/>
      <c r="K94" s="163"/>
      <c r="L94" s="163"/>
    </row>
    <row r="95" spans="1:12" x14ac:dyDescent="0.25">
      <c r="A95" s="119"/>
      <c r="B95" s="119"/>
      <c r="C95" s="119"/>
      <c r="D95" s="119"/>
      <c r="E95" s="100">
        <v>0</v>
      </c>
      <c r="F95" s="163"/>
      <c r="G95" s="163"/>
      <c r="H95" s="163"/>
      <c r="I95" s="163"/>
      <c r="J95" s="163"/>
      <c r="K95" s="163"/>
      <c r="L95" s="163"/>
    </row>
    <row r="96" spans="1:12" x14ac:dyDescent="0.25">
      <c r="A96" s="119"/>
      <c r="B96" s="119"/>
      <c r="C96" s="119"/>
      <c r="D96" s="119"/>
      <c r="E96" s="100">
        <v>0</v>
      </c>
      <c r="F96" s="163"/>
      <c r="G96" s="163"/>
      <c r="H96" s="163"/>
      <c r="I96" s="163"/>
      <c r="J96" s="163"/>
      <c r="K96" s="163"/>
      <c r="L96" s="163"/>
    </row>
    <row r="97" spans="1:12" x14ac:dyDescent="0.25">
      <c r="A97" s="119"/>
      <c r="B97" s="119"/>
      <c r="C97" s="119"/>
      <c r="D97" s="119"/>
      <c r="E97" s="100">
        <v>0</v>
      </c>
      <c r="F97" s="163"/>
      <c r="G97" s="163"/>
      <c r="H97" s="163"/>
      <c r="I97" s="163"/>
      <c r="J97" s="163"/>
      <c r="K97" s="163"/>
      <c r="L97" s="163"/>
    </row>
    <row r="98" spans="1:12" x14ac:dyDescent="0.25">
      <c r="A98" s="119"/>
      <c r="B98" s="119"/>
      <c r="C98" s="119"/>
      <c r="D98" s="119"/>
      <c r="E98" s="100">
        <v>0</v>
      </c>
      <c r="F98" s="163"/>
      <c r="G98" s="163"/>
      <c r="H98" s="163"/>
      <c r="I98" s="163"/>
      <c r="J98" s="163"/>
      <c r="K98" s="163"/>
      <c r="L98" s="163"/>
    </row>
    <row r="99" spans="1:12" x14ac:dyDescent="0.25">
      <c r="A99" s="119"/>
      <c r="B99" s="119"/>
      <c r="C99" s="119"/>
      <c r="D99" s="119"/>
      <c r="E99" s="100">
        <v>0</v>
      </c>
      <c r="F99" s="163"/>
      <c r="G99" s="163"/>
      <c r="H99" s="163"/>
      <c r="I99" s="163"/>
      <c r="J99" s="163"/>
      <c r="K99" s="163"/>
      <c r="L99" s="163"/>
    </row>
    <row r="100" spans="1:12" x14ac:dyDescent="0.25">
      <c r="A100" s="235"/>
      <c r="B100" s="240"/>
      <c r="C100" s="177"/>
      <c r="D100" s="210" t="s">
        <v>76</v>
      </c>
      <c r="E100" s="47">
        <f>SUM(E90:E99)</f>
        <v>0</v>
      </c>
      <c r="F100" s="163"/>
      <c r="G100" s="163"/>
      <c r="H100" s="163"/>
      <c r="I100" s="163"/>
      <c r="J100" s="163"/>
      <c r="K100" s="163"/>
      <c r="L100" s="163"/>
    </row>
  </sheetData>
  <sheetProtection sheet="1" formatCells="0" formatColumns="0" formatRows="0" selectLockedCells="1" sort="0" autoFilter="0" pivotTables="0"/>
  <dataValidations count="3">
    <dataValidation type="whole" allowBlank="1" showInputMessage="1" showErrorMessage="1" sqref="K77:K86" xr:uid="{00000000-0002-0000-0A00-000000000000}">
      <formula1>0</formula1>
      <formula2>R77</formula2>
    </dataValidation>
    <dataValidation type="list" allowBlank="1" showInputMessage="1" showErrorMessage="1" sqref="A87" xr:uid="{00000000-0002-0000-0A00-000001000000}">
      <formula1>$S$1:$S$3</formula1>
    </dataValidation>
    <dataValidation type="list" allowBlank="1" showInputMessage="1" showErrorMessage="1" sqref="A77:A86" xr:uid="{00000000-0002-0000-0A00-000002000000}">
      <formula1>INFORMATIQUE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3" orientation="landscape" horizontalDpi="0" verticalDpi="0" r:id="rId1"/>
  <rowBreaks count="2" manualBreakCount="2">
    <brk id="36" max="11" man="1"/>
    <brk id="6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0"/>
  <sheetViews>
    <sheetView showGridLines="0" topLeftCell="A46" zoomScale="90" zoomScaleNormal="90" workbookViewId="0">
      <selection activeCell="B69" sqref="B69"/>
    </sheetView>
  </sheetViews>
  <sheetFormatPr baseColWidth="10" defaultRowHeight="15" x14ac:dyDescent="0.25"/>
  <cols>
    <col min="1" max="1" width="32.85546875" style="164" customWidth="1"/>
    <col min="2" max="2" width="29.5703125" style="164" customWidth="1"/>
    <col min="3" max="3" width="39.85546875" style="164" customWidth="1"/>
    <col min="4" max="4" width="42.85546875" style="164" customWidth="1"/>
    <col min="5" max="5" width="19.140625" style="164" customWidth="1"/>
    <col min="6" max="6" width="27.7109375" style="164" customWidth="1"/>
    <col min="7" max="8" width="13.7109375" style="164" customWidth="1"/>
    <col min="9" max="9" width="13.5703125" style="164" customWidth="1"/>
    <col min="10" max="10" width="15.28515625" style="164" customWidth="1"/>
    <col min="11" max="11" width="14.5703125" style="164" customWidth="1"/>
    <col min="12" max="12" width="14.7109375" style="164" customWidth="1"/>
    <col min="13" max="16384" width="11.42578125" style="164"/>
  </cols>
  <sheetData>
    <row r="1" spans="1:12" ht="24.75" thickTop="1" thickBot="1" x14ac:dyDescent="0.3">
      <c r="A1" s="161" t="s">
        <v>60</v>
      </c>
      <c r="B1" s="39">
        <f>'2-Admin'!J5</f>
        <v>0</v>
      </c>
      <c r="C1" s="40">
        <f>'2-Admin'!J7</f>
        <v>0</v>
      </c>
      <c r="D1" s="162"/>
      <c r="E1" s="162"/>
      <c r="F1" s="163"/>
      <c r="G1" s="163"/>
      <c r="H1" s="163"/>
      <c r="I1" s="163"/>
      <c r="J1" s="163"/>
      <c r="K1" s="163"/>
      <c r="L1" s="163"/>
    </row>
    <row r="2" spans="1:12" ht="22.5" thickTop="1" thickBot="1" x14ac:dyDescent="0.3">
      <c r="A2" s="165"/>
      <c r="B2" s="163"/>
      <c r="C2" s="166"/>
      <c r="D2" s="166"/>
      <c r="E2" s="166"/>
      <c r="F2" s="163"/>
      <c r="G2" s="163"/>
      <c r="H2" s="163"/>
      <c r="I2" s="163"/>
      <c r="J2" s="163"/>
      <c r="K2" s="163"/>
      <c r="L2" s="163"/>
    </row>
    <row r="3" spans="1:12" ht="24.75" thickTop="1" thickBot="1" x14ac:dyDescent="0.3">
      <c r="A3" s="167" t="s">
        <v>67</v>
      </c>
      <c r="B3" s="163"/>
      <c r="C3" s="163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64.5" thickTop="1" x14ac:dyDescent="0.25">
      <c r="A4" s="169" t="s">
        <v>129</v>
      </c>
      <c r="B4" s="170" t="s">
        <v>165</v>
      </c>
      <c r="C4" s="171" t="s">
        <v>172</v>
      </c>
      <c r="D4" s="169" t="s">
        <v>166</v>
      </c>
      <c r="E4" s="169" t="s">
        <v>124</v>
      </c>
      <c r="F4" s="172" t="s">
        <v>169</v>
      </c>
      <c r="G4" s="246" t="s">
        <v>73</v>
      </c>
      <c r="H4" s="163"/>
      <c r="I4" s="163"/>
      <c r="J4" s="163"/>
      <c r="K4" s="163"/>
      <c r="L4" s="163"/>
    </row>
    <row r="5" spans="1:12" ht="15.75" x14ac:dyDescent="0.25">
      <c r="A5" s="242" t="s">
        <v>130</v>
      </c>
      <c r="B5" s="175"/>
      <c r="C5" s="176"/>
      <c r="D5" s="176"/>
      <c r="E5" s="176"/>
      <c r="F5" s="176"/>
      <c r="G5" s="177"/>
      <c r="H5" s="163"/>
      <c r="I5" s="163"/>
      <c r="J5" s="163"/>
      <c r="K5" s="163"/>
      <c r="L5" s="163"/>
    </row>
    <row r="6" spans="1:12" x14ac:dyDescent="0.25">
      <c r="A6" s="113"/>
      <c r="B6" s="113"/>
      <c r="C6" s="114">
        <v>0</v>
      </c>
      <c r="D6" s="115">
        <v>0</v>
      </c>
      <c r="E6" s="116"/>
      <c r="F6" s="41">
        <f>C6*D6*E6</f>
        <v>0</v>
      </c>
      <c r="G6" s="52">
        <f>CEILING(F6,100)</f>
        <v>0</v>
      </c>
      <c r="H6" s="163"/>
      <c r="I6" s="163"/>
      <c r="J6" s="163"/>
      <c r="K6" s="163"/>
      <c r="L6" s="163"/>
    </row>
    <row r="7" spans="1:12" x14ac:dyDescent="0.25">
      <c r="A7" s="113"/>
      <c r="B7" s="113"/>
      <c r="C7" s="114">
        <v>0</v>
      </c>
      <c r="D7" s="115">
        <v>0</v>
      </c>
      <c r="E7" s="116"/>
      <c r="F7" s="41">
        <f t="shared" ref="F7:F15" si="0">C7*D7*E7</f>
        <v>0</v>
      </c>
      <c r="G7" s="53">
        <f t="shared" ref="G7:G15" si="1">CEILING(F7,100)</f>
        <v>0</v>
      </c>
      <c r="H7" s="163"/>
      <c r="I7" s="163"/>
      <c r="J7" s="163"/>
      <c r="K7" s="163"/>
      <c r="L7" s="163"/>
    </row>
    <row r="8" spans="1:12" x14ac:dyDescent="0.25">
      <c r="A8" s="113"/>
      <c r="B8" s="113"/>
      <c r="C8" s="114">
        <v>0</v>
      </c>
      <c r="D8" s="115">
        <v>0</v>
      </c>
      <c r="E8" s="116"/>
      <c r="F8" s="41">
        <f t="shared" si="0"/>
        <v>0</v>
      </c>
      <c r="G8" s="53">
        <f t="shared" si="1"/>
        <v>0</v>
      </c>
      <c r="H8" s="163"/>
      <c r="I8" s="163"/>
      <c r="J8" s="163"/>
      <c r="K8" s="163"/>
      <c r="L8" s="163"/>
    </row>
    <row r="9" spans="1:12" x14ac:dyDescent="0.25">
      <c r="A9" s="113"/>
      <c r="B9" s="113"/>
      <c r="C9" s="114">
        <v>0</v>
      </c>
      <c r="D9" s="115">
        <v>0</v>
      </c>
      <c r="E9" s="116"/>
      <c r="F9" s="41">
        <f t="shared" si="0"/>
        <v>0</v>
      </c>
      <c r="G9" s="53">
        <f t="shared" si="1"/>
        <v>0</v>
      </c>
      <c r="H9" s="163"/>
      <c r="I9" s="163"/>
      <c r="J9" s="163"/>
      <c r="K9" s="163"/>
      <c r="L9" s="163"/>
    </row>
    <row r="10" spans="1:12" x14ac:dyDescent="0.25">
      <c r="A10" s="113"/>
      <c r="B10" s="113"/>
      <c r="C10" s="114">
        <v>0</v>
      </c>
      <c r="D10" s="115">
        <v>0</v>
      </c>
      <c r="E10" s="116"/>
      <c r="F10" s="41">
        <f t="shared" si="0"/>
        <v>0</v>
      </c>
      <c r="G10" s="53">
        <f t="shared" si="1"/>
        <v>0</v>
      </c>
      <c r="H10" s="163"/>
      <c r="I10" s="163"/>
      <c r="J10" s="163"/>
      <c r="K10" s="163"/>
      <c r="L10" s="163"/>
    </row>
    <row r="11" spans="1:12" x14ac:dyDescent="0.25">
      <c r="A11" s="113"/>
      <c r="B11" s="113"/>
      <c r="C11" s="114">
        <v>0</v>
      </c>
      <c r="D11" s="115">
        <v>0</v>
      </c>
      <c r="E11" s="116"/>
      <c r="F11" s="41">
        <f t="shared" si="0"/>
        <v>0</v>
      </c>
      <c r="G11" s="53">
        <f t="shared" si="1"/>
        <v>0</v>
      </c>
      <c r="H11" s="163"/>
      <c r="I11" s="163"/>
      <c r="J11" s="163"/>
      <c r="K11" s="163"/>
      <c r="L11" s="163"/>
    </row>
    <row r="12" spans="1:12" x14ac:dyDescent="0.25">
      <c r="A12" s="113"/>
      <c r="B12" s="113"/>
      <c r="C12" s="114">
        <v>0</v>
      </c>
      <c r="D12" s="115">
        <v>0</v>
      </c>
      <c r="E12" s="116"/>
      <c r="F12" s="41">
        <f t="shared" si="0"/>
        <v>0</v>
      </c>
      <c r="G12" s="54">
        <f t="shared" si="1"/>
        <v>0</v>
      </c>
      <c r="H12" s="163"/>
      <c r="I12" s="163"/>
      <c r="J12" s="163"/>
      <c r="K12" s="163"/>
      <c r="L12" s="163"/>
    </row>
    <row r="13" spans="1:12" x14ac:dyDescent="0.25">
      <c r="A13" s="113"/>
      <c r="B13" s="113"/>
      <c r="C13" s="114">
        <v>0</v>
      </c>
      <c r="D13" s="115">
        <v>0</v>
      </c>
      <c r="E13" s="116"/>
      <c r="F13" s="41">
        <f t="shared" si="0"/>
        <v>0</v>
      </c>
      <c r="G13" s="54">
        <f t="shared" si="1"/>
        <v>0</v>
      </c>
      <c r="H13" s="163"/>
      <c r="I13" s="163"/>
      <c r="J13" s="163"/>
      <c r="K13" s="163"/>
      <c r="L13" s="163"/>
    </row>
    <row r="14" spans="1:12" x14ac:dyDescent="0.25">
      <c r="A14" s="113"/>
      <c r="B14" s="113"/>
      <c r="C14" s="114">
        <v>0</v>
      </c>
      <c r="D14" s="115">
        <v>0</v>
      </c>
      <c r="E14" s="116"/>
      <c r="F14" s="41">
        <f t="shared" si="0"/>
        <v>0</v>
      </c>
      <c r="G14" s="54">
        <f t="shared" si="1"/>
        <v>0</v>
      </c>
      <c r="H14" s="163"/>
      <c r="I14" s="163"/>
      <c r="J14" s="163"/>
      <c r="K14" s="163"/>
      <c r="L14" s="163"/>
    </row>
    <row r="15" spans="1:12" ht="15.75" thickBot="1" x14ac:dyDescent="0.3">
      <c r="A15" s="113"/>
      <c r="B15" s="113"/>
      <c r="C15" s="114">
        <v>0</v>
      </c>
      <c r="D15" s="115">
        <v>0</v>
      </c>
      <c r="E15" s="117"/>
      <c r="F15" s="42">
        <f t="shared" si="0"/>
        <v>0</v>
      </c>
      <c r="G15" s="55">
        <f t="shared" si="1"/>
        <v>0</v>
      </c>
      <c r="H15" s="163"/>
      <c r="I15" s="163"/>
      <c r="J15" s="163"/>
      <c r="K15" s="163"/>
      <c r="L15" s="163"/>
    </row>
    <row r="16" spans="1:12" ht="16.5" thickTop="1" thickBot="1" x14ac:dyDescent="0.3">
      <c r="A16" s="178"/>
      <c r="B16" s="178"/>
      <c r="C16" s="179"/>
      <c r="D16" s="180" t="s">
        <v>184</v>
      </c>
      <c r="E16" s="366" t="e">
        <f>(D6*E6+D7*E7+D8*E8+D9*E9+D10*E10+D11*E11+D12*E12+D13*E13+D14*E14+D15*E15)/'1-Projet'!$C$5</f>
        <v>#DIV/0!</v>
      </c>
      <c r="F16" s="181" t="s">
        <v>76</v>
      </c>
      <c r="G16" s="56">
        <f>SUM(G6:G15)</f>
        <v>0</v>
      </c>
      <c r="H16" s="163"/>
      <c r="I16" s="163"/>
      <c r="J16" s="163"/>
      <c r="K16" s="163"/>
      <c r="L16" s="163"/>
    </row>
    <row r="17" spans="1:12" ht="16.5" thickTop="1" x14ac:dyDescent="0.25">
      <c r="A17" s="243" t="s">
        <v>131</v>
      </c>
      <c r="B17" s="176"/>
      <c r="C17" s="183"/>
      <c r="D17" s="184"/>
      <c r="E17" s="185"/>
      <c r="F17" s="186"/>
      <c r="G17" s="187"/>
      <c r="H17" s="163"/>
      <c r="I17" s="163"/>
      <c r="J17" s="163"/>
      <c r="K17" s="163"/>
      <c r="L17" s="163"/>
    </row>
    <row r="18" spans="1:12" x14ac:dyDescent="0.25">
      <c r="A18" s="113"/>
      <c r="B18" s="113"/>
      <c r="C18" s="114">
        <v>0</v>
      </c>
      <c r="D18" s="115">
        <v>0</v>
      </c>
      <c r="E18" s="116"/>
      <c r="F18" s="41">
        <f>+C18*D18*E18</f>
        <v>0</v>
      </c>
      <c r="G18" s="52">
        <f>CEILING(F18,100)</f>
        <v>0</v>
      </c>
      <c r="H18" s="163"/>
      <c r="I18" s="163"/>
      <c r="J18" s="163"/>
      <c r="K18" s="163"/>
      <c r="L18" s="163"/>
    </row>
    <row r="19" spans="1:12" x14ac:dyDescent="0.25">
      <c r="A19" s="118"/>
      <c r="B19" s="118"/>
      <c r="C19" s="114">
        <v>0</v>
      </c>
      <c r="D19" s="115">
        <v>0</v>
      </c>
      <c r="E19" s="116"/>
      <c r="F19" s="41">
        <f t="shared" ref="F19:F27" si="2">+C19*D19*E19</f>
        <v>0</v>
      </c>
      <c r="G19" s="53">
        <f t="shared" ref="G19:G27" si="3">CEILING(F19,100)</f>
        <v>0</v>
      </c>
      <c r="H19" s="163"/>
      <c r="I19" s="163"/>
      <c r="J19" s="163"/>
      <c r="K19" s="163"/>
      <c r="L19" s="163"/>
    </row>
    <row r="20" spans="1:12" x14ac:dyDescent="0.25">
      <c r="A20" s="118"/>
      <c r="B20" s="118"/>
      <c r="C20" s="114">
        <v>0</v>
      </c>
      <c r="D20" s="115">
        <v>0</v>
      </c>
      <c r="E20" s="116"/>
      <c r="F20" s="41">
        <f t="shared" si="2"/>
        <v>0</v>
      </c>
      <c r="G20" s="53">
        <f t="shared" si="3"/>
        <v>0</v>
      </c>
      <c r="H20" s="163"/>
      <c r="I20" s="163"/>
      <c r="J20" s="163"/>
      <c r="K20" s="163"/>
      <c r="L20" s="163"/>
    </row>
    <row r="21" spans="1:12" x14ac:dyDescent="0.25">
      <c r="A21" s="119"/>
      <c r="B21" s="119"/>
      <c r="C21" s="114">
        <v>0</v>
      </c>
      <c r="D21" s="115">
        <v>0</v>
      </c>
      <c r="E21" s="116"/>
      <c r="F21" s="41">
        <f t="shared" si="2"/>
        <v>0</v>
      </c>
      <c r="G21" s="57">
        <f t="shared" si="3"/>
        <v>0</v>
      </c>
      <c r="H21" s="163"/>
      <c r="I21" s="163"/>
      <c r="J21" s="163"/>
      <c r="K21" s="163"/>
      <c r="L21" s="163"/>
    </row>
    <row r="22" spans="1:12" x14ac:dyDescent="0.25">
      <c r="A22" s="113"/>
      <c r="B22" s="113"/>
      <c r="C22" s="114">
        <v>0</v>
      </c>
      <c r="D22" s="115">
        <v>0</v>
      </c>
      <c r="E22" s="116"/>
      <c r="F22" s="41">
        <f t="shared" si="2"/>
        <v>0</v>
      </c>
      <c r="G22" s="54">
        <f t="shared" si="3"/>
        <v>0</v>
      </c>
      <c r="H22" s="163"/>
      <c r="I22" s="163"/>
      <c r="J22" s="163"/>
      <c r="K22" s="163"/>
      <c r="L22" s="163"/>
    </row>
    <row r="23" spans="1:12" x14ac:dyDescent="0.25">
      <c r="A23" s="113"/>
      <c r="B23" s="113"/>
      <c r="C23" s="114">
        <v>0</v>
      </c>
      <c r="D23" s="115">
        <v>0</v>
      </c>
      <c r="E23" s="116"/>
      <c r="F23" s="41">
        <f t="shared" si="2"/>
        <v>0</v>
      </c>
      <c r="G23" s="54">
        <f t="shared" si="3"/>
        <v>0</v>
      </c>
      <c r="H23" s="163"/>
      <c r="I23" s="163"/>
      <c r="J23" s="163"/>
      <c r="K23" s="163"/>
      <c r="L23" s="163"/>
    </row>
    <row r="24" spans="1:12" x14ac:dyDescent="0.25">
      <c r="A24" s="113"/>
      <c r="B24" s="113"/>
      <c r="C24" s="114">
        <v>0</v>
      </c>
      <c r="D24" s="115">
        <v>0</v>
      </c>
      <c r="E24" s="116"/>
      <c r="F24" s="41">
        <f t="shared" si="2"/>
        <v>0</v>
      </c>
      <c r="G24" s="54">
        <f t="shared" si="3"/>
        <v>0</v>
      </c>
      <c r="H24" s="163"/>
      <c r="I24" s="163"/>
      <c r="J24" s="163"/>
      <c r="K24" s="163"/>
      <c r="L24" s="163"/>
    </row>
    <row r="25" spans="1:12" x14ac:dyDescent="0.25">
      <c r="A25" s="113"/>
      <c r="B25" s="113"/>
      <c r="C25" s="114">
        <v>0</v>
      </c>
      <c r="D25" s="115">
        <v>0</v>
      </c>
      <c r="E25" s="116"/>
      <c r="F25" s="41">
        <f t="shared" si="2"/>
        <v>0</v>
      </c>
      <c r="G25" s="54">
        <f t="shared" si="3"/>
        <v>0</v>
      </c>
      <c r="H25" s="163"/>
      <c r="I25" s="163"/>
      <c r="J25" s="163"/>
      <c r="K25" s="163"/>
      <c r="L25" s="163"/>
    </row>
    <row r="26" spans="1:12" x14ac:dyDescent="0.25">
      <c r="A26" s="113"/>
      <c r="B26" s="113"/>
      <c r="C26" s="114">
        <v>0</v>
      </c>
      <c r="D26" s="115">
        <v>0</v>
      </c>
      <c r="E26" s="116"/>
      <c r="F26" s="41">
        <f t="shared" si="2"/>
        <v>0</v>
      </c>
      <c r="G26" s="54">
        <f t="shared" si="3"/>
        <v>0</v>
      </c>
      <c r="H26" s="163"/>
      <c r="I26" s="163"/>
      <c r="J26" s="163"/>
      <c r="K26" s="163"/>
      <c r="L26" s="163"/>
    </row>
    <row r="27" spans="1:12" ht="15.75" thickBot="1" x14ac:dyDescent="0.3">
      <c r="A27" s="113"/>
      <c r="B27" s="113"/>
      <c r="C27" s="114">
        <v>0</v>
      </c>
      <c r="D27" s="115">
        <v>0</v>
      </c>
      <c r="E27" s="117"/>
      <c r="F27" s="42">
        <f t="shared" si="2"/>
        <v>0</v>
      </c>
      <c r="G27" s="55">
        <f t="shared" si="3"/>
        <v>0</v>
      </c>
      <c r="H27" s="163"/>
      <c r="I27" s="163"/>
      <c r="J27" s="163"/>
      <c r="K27" s="163"/>
      <c r="L27" s="163"/>
    </row>
    <row r="28" spans="1:12" ht="16.5" thickTop="1" thickBot="1" x14ac:dyDescent="0.3">
      <c r="A28" s="188"/>
      <c r="B28" s="188"/>
      <c r="C28" s="163"/>
      <c r="D28" s="189" t="s">
        <v>125</v>
      </c>
      <c r="E28" s="366" t="e">
        <f>(D18*E18+D19*E19+D20*E20+D21*E21+D22*E22+D23*E23+D24*E24+D25*E25+D26*E26+D27*E27)/'1-Projet'!$C$5</f>
        <v>#DIV/0!</v>
      </c>
      <c r="F28" s="181" t="s">
        <v>76</v>
      </c>
      <c r="G28" s="56">
        <f>+SUM(G18:G27)</f>
        <v>0</v>
      </c>
      <c r="H28" s="163"/>
      <c r="I28" s="163"/>
      <c r="J28" s="163"/>
      <c r="K28" s="163"/>
      <c r="L28" s="163"/>
    </row>
    <row r="29" spans="1:12" ht="19.5" thickTop="1" x14ac:dyDescent="0.25">
      <c r="A29" s="190" t="s">
        <v>171</v>
      </c>
      <c r="B29" s="191"/>
      <c r="C29" s="175"/>
      <c r="D29" s="192"/>
      <c r="E29" s="193"/>
      <c r="F29" s="163"/>
      <c r="G29" s="163"/>
      <c r="H29" s="163"/>
      <c r="I29" s="163"/>
      <c r="J29" s="163"/>
      <c r="K29" s="163"/>
      <c r="L29" s="163"/>
    </row>
    <row r="30" spans="1:12" x14ac:dyDescent="0.25">
      <c r="A30" s="194" t="s">
        <v>132</v>
      </c>
      <c r="B30" s="195" t="s">
        <v>133</v>
      </c>
      <c r="C30" s="195" t="s">
        <v>126</v>
      </c>
      <c r="D30" s="195" t="s">
        <v>127</v>
      </c>
      <c r="E30" s="196" t="s">
        <v>128</v>
      </c>
      <c r="F30" s="163"/>
      <c r="G30" s="163"/>
      <c r="H30" s="163"/>
      <c r="I30" s="163"/>
      <c r="J30" s="163"/>
      <c r="K30" s="163"/>
      <c r="L30" s="163"/>
    </row>
    <row r="31" spans="1:12" x14ac:dyDescent="0.25">
      <c r="A31" s="120"/>
      <c r="B31" s="121"/>
      <c r="C31" s="121"/>
      <c r="D31" s="121"/>
      <c r="E31" s="122">
        <v>0</v>
      </c>
      <c r="F31" s="163"/>
      <c r="G31" s="163"/>
      <c r="H31" s="163"/>
      <c r="I31" s="163"/>
      <c r="J31" s="163"/>
      <c r="K31" s="163"/>
      <c r="L31" s="163"/>
    </row>
    <row r="32" spans="1:12" x14ac:dyDescent="0.25">
      <c r="A32" s="120"/>
      <c r="B32" s="121"/>
      <c r="C32" s="121"/>
      <c r="D32" s="121"/>
      <c r="E32" s="122">
        <v>0</v>
      </c>
      <c r="F32" s="163"/>
      <c r="G32" s="163"/>
      <c r="H32" s="163"/>
      <c r="I32" s="163"/>
      <c r="J32" s="163"/>
      <c r="K32" s="163"/>
      <c r="L32" s="163"/>
    </row>
    <row r="33" spans="1:12" x14ac:dyDescent="0.25">
      <c r="A33" s="120"/>
      <c r="B33" s="121"/>
      <c r="C33" s="121"/>
      <c r="D33" s="121"/>
      <c r="E33" s="122">
        <v>0</v>
      </c>
      <c r="F33" s="163"/>
      <c r="G33" s="163"/>
      <c r="H33" s="163"/>
      <c r="I33" s="163"/>
      <c r="J33" s="163"/>
      <c r="K33" s="163"/>
      <c r="L33" s="163"/>
    </row>
    <row r="34" spans="1:12" x14ac:dyDescent="0.25">
      <c r="A34" s="120"/>
      <c r="B34" s="121"/>
      <c r="C34" s="121"/>
      <c r="D34" s="121"/>
      <c r="E34" s="122">
        <v>0</v>
      </c>
      <c r="F34" s="163"/>
      <c r="G34" s="163"/>
      <c r="H34" s="163"/>
      <c r="I34" s="163"/>
      <c r="J34" s="163"/>
      <c r="K34" s="163"/>
      <c r="L34" s="163"/>
    </row>
    <row r="35" spans="1:12" ht="15.75" thickBot="1" x14ac:dyDescent="0.3">
      <c r="A35" s="123"/>
      <c r="B35" s="124"/>
      <c r="C35" s="124"/>
      <c r="D35" s="124"/>
      <c r="E35" s="122">
        <v>0</v>
      </c>
      <c r="F35" s="163"/>
      <c r="G35" s="163"/>
      <c r="H35" s="163"/>
      <c r="I35" s="163"/>
      <c r="J35" s="163"/>
      <c r="K35" s="163"/>
      <c r="L35" s="163"/>
    </row>
    <row r="36" spans="1:12" ht="15.75" thickBot="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ht="24.75" thickTop="1" thickBot="1" x14ac:dyDescent="0.3">
      <c r="A37" s="197" t="s">
        <v>85</v>
      </c>
      <c r="B37" s="198"/>
      <c r="C37" s="199"/>
      <c r="D37" s="200"/>
      <c r="E37" s="201"/>
      <c r="F37" s="201"/>
      <c r="G37" s="201"/>
      <c r="H37" s="201"/>
      <c r="I37" s="201"/>
      <c r="J37" s="201"/>
      <c r="K37" s="201"/>
      <c r="L37" s="201"/>
    </row>
    <row r="38" spans="1:12" ht="30.75" thickTop="1" x14ac:dyDescent="0.25">
      <c r="A38" s="202"/>
      <c r="B38" s="203" t="s">
        <v>86</v>
      </c>
      <c r="C38" s="204" t="s">
        <v>87</v>
      </c>
      <c r="D38" s="205" t="s">
        <v>88</v>
      </c>
      <c r="E38" s="201"/>
      <c r="F38" s="201"/>
      <c r="G38" s="201"/>
      <c r="H38" s="201"/>
      <c r="I38" s="201"/>
      <c r="J38" s="201"/>
      <c r="K38" s="201"/>
      <c r="L38" s="201"/>
    </row>
    <row r="39" spans="1:12" ht="69.75" customHeight="1" x14ac:dyDescent="0.25">
      <c r="A39" s="206" t="s">
        <v>89</v>
      </c>
      <c r="B39" s="80"/>
      <c r="C39" s="81"/>
      <c r="D39" s="82">
        <v>0</v>
      </c>
      <c r="E39" s="201"/>
      <c r="F39" s="201"/>
      <c r="G39" s="201"/>
      <c r="H39" s="201"/>
      <c r="I39" s="201"/>
      <c r="J39" s="201"/>
      <c r="K39" s="201"/>
      <c r="L39" s="201"/>
    </row>
    <row r="40" spans="1:12" ht="69.75" customHeight="1" x14ac:dyDescent="0.25">
      <c r="A40" s="206" t="s">
        <v>90</v>
      </c>
      <c r="B40" s="80"/>
      <c r="C40" s="81"/>
      <c r="D40" s="82">
        <v>0</v>
      </c>
      <c r="E40" s="201"/>
      <c r="F40" s="201"/>
      <c r="G40" s="201"/>
      <c r="H40" s="201"/>
      <c r="I40" s="201"/>
      <c r="J40" s="201"/>
      <c r="K40" s="201"/>
      <c r="L40" s="201"/>
    </row>
    <row r="41" spans="1:12" ht="69.75" customHeight="1" x14ac:dyDescent="0.25">
      <c r="A41" s="206" t="s">
        <v>137</v>
      </c>
      <c r="B41" s="80"/>
      <c r="C41" s="81"/>
      <c r="D41" s="82">
        <v>0</v>
      </c>
      <c r="E41" s="201"/>
      <c r="F41" s="201"/>
      <c r="G41" s="201"/>
      <c r="H41" s="201"/>
      <c r="I41" s="201"/>
      <c r="J41" s="201"/>
      <c r="K41" s="201"/>
      <c r="L41" s="201"/>
    </row>
    <row r="42" spans="1:12" ht="69.75" customHeight="1" x14ac:dyDescent="0.25">
      <c r="A42" s="206" t="s">
        <v>91</v>
      </c>
      <c r="B42" s="80"/>
      <c r="C42" s="81"/>
      <c r="D42" s="82">
        <v>0</v>
      </c>
      <c r="E42" s="201"/>
      <c r="F42" s="201"/>
      <c r="G42" s="201"/>
      <c r="H42" s="201"/>
      <c r="I42" s="201"/>
      <c r="J42" s="201"/>
      <c r="K42" s="201"/>
      <c r="L42" s="201"/>
    </row>
    <row r="43" spans="1:12" ht="69.75" customHeight="1" x14ac:dyDescent="0.25">
      <c r="A43" s="206" t="s">
        <v>92</v>
      </c>
      <c r="B43" s="80"/>
      <c r="C43" s="81"/>
      <c r="D43" s="82">
        <v>0</v>
      </c>
      <c r="E43" s="201"/>
      <c r="F43" s="201"/>
      <c r="G43" s="201"/>
      <c r="H43" s="201"/>
      <c r="I43" s="201"/>
      <c r="J43" s="201"/>
      <c r="K43" s="201"/>
      <c r="L43" s="201"/>
    </row>
    <row r="44" spans="1:12" ht="69.75" customHeight="1" x14ac:dyDescent="0.25">
      <c r="A44" s="206" t="s">
        <v>93</v>
      </c>
      <c r="B44" s="80"/>
      <c r="C44" s="81"/>
      <c r="D44" s="82">
        <v>0</v>
      </c>
      <c r="E44" s="201"/>
      <c r="F44" s="201"/>
      <c r="G44" s="201"/>
      <c r="H44" s="201"/>
      <c r="I44" s="201"/>
      <c r="J44" s="201"/>
      <c r="K44" s="201"/>
      <c r="L44" s="201"/>
    </row>
    <row r="45" spans="1:12" ht="69.75" customHeight="1" x14ac:dyDescent="0.25">
      <c r="A45" s="206" t="s">
        <v>94</v>
      </c>
      <c r="B45" s="80"/>
      <c r="C45" s="81"/>
      <c r="D45" s="82">
        <v>0</v>
      </c>
      <c r="E45" s="201"/>
      <c r="F45" s="201"/>
      <c r="G45" s="201"/>
      <c r="H45" s="201"/>
      <c r="I45" s="201"/>
      <c r="J45" s="201"/>
      <c r="K45" s="201"/>
      <c r="L45" s="201"/>
    </row>
    <row r="46" spans="1:12" ht="69.75" customHeight="1" x14ac:dyDescent="0.25">
      <c r="A46" s="206" t="s">
        <v>95</v>
      </c>
      <c r="B46" s="207"/>
      <c r="C46" s="208"/>
      <c r="D46" s="58">
        <f>E60</f>
        <v>0</v>
      </c>
      <c r="E46" s="201"/>
      <c r="F46" s="201"/>
      <c r="G46" s="201"/>
      <c r="H46" s="201"/>
      <c r="I46" s="201"/>
      <c r="J46" s="201"/>
      <c r="K46" s="201"/>
      <c r="L46" s="201"/>
    </row>
    <row r="47" spans="1:12" x14ac:dyDescent="0.25">
      <c r="A47" s="209"/>
      <c r="B47" s="209"/>
      <c r="C47" s="210" t="s">
        <v>96</v>
      </c>
      <c r="D47" s="43">
        <f>SUM(D39:D46)</f>
        <v>0</v>
      </c>
      <c r="E47" s="201"/>
      <c r="F47" s="201"/>
      <c r="G47" s="201"/>
      <c r="H47" s="201"/>
      <c r="I47" s="201"/>
      <c r="J47" s="201"/>
      <c r="K47" s="201"/>
      <c r="L47" s="201"/>
    </row>
    <row r="48" spans="1:12" ht="26.25" x14ac:dyDescent="0.25">
      <c r="A48" s="211" t="s">
        <v>97</v>
      </c>
      <c r="B48" s="212"/>
      <c r="C48" s="212"/>
      <c r="D48" s="213"/>
      <c r="E48" s="214"/>
      <c r="F48" s="215"/>
      <c r="G48" s="215"/>
      <c r="H48" s="215"/>
      <c r="I48" s="215"/>
      <c r="J48" s="163"/>
      <c r="K48" s="163"/>
      <c r="L48" s="163"/>
    </row>
    <row r="49" spans="1:12" x14ac:dyDescent="0.25">
      <c r="A49" s="216" t="s">
        <v>98</v>
      </c>
      <c r="B49" s="216" t="s">
        <v>99</v>
      </c>
      <c r="C49" s="216" t="s">
        <v>100</v>
      </c>
      <c r="D49" s="217" t="s">
        <v>101</v>
      </c>
      <c r="E49" s="217" t="s">
        <v>102</v>
      </c>
      <c r="F49" s="163"/>
      <c r="G49" s="163"/>
      <c r="H49" s="163"/>
      <c r="I49" s="163"/>
      <c r="J49" s="163"/>
      <c r="K49" s="163"/>
      <c r="L49" s="163"/>
    </row>
    <row r="50" spans="1:12" x14ac:dyDescent="0.25">
      <c r="A50" s="126"/>
      <c r="B50" s="126"/>
      <c r="C50" s="126"/>
      <c r="D50" s="126"/>
      <c r="E50" s="127">
        <v>0</v>
      </c>
      <c r="F50" s="163"/>
      <c r="G50" s="163"/>
      <c r="H50" s="163"/>
      <c r="I50" s="163"/>
      <c r="J50" s="163"/>
      <c r="K50" s="163"/>
      <c r="L50" s="163"/>
    </row>
    <row r="51" spans="1:12" x14ac:dyDescent="0.25">
      <c r="A51" s="119"/>
      <c r="B51" s="119"/>
      <c r="C51" s="119"/>
      <c r="D51" s="119"/>
      <c r="E51" s="128">
        <v>0</v>
      </c>
      <c r="F51" s="163"/>
      <c r="G51" s="163"/>
      <c r="H51" s="163"/>
      <c r="I51" s="163"/>
      <c r="J51" s="163"/>
      <c r="K51" s="163"/>
      <c r="L51" s="163"/>
    </row>
    <row r="52" spans="1:12" x14ac:dyDescent="0.25">
      <c r="A52" s="119"/>
      <c r="B52" s="119"/>
      <c r="C52" s="119"/>
      <c r="D52" s="119"/>
      <c r="E52" s="128">
        <v>0</v>
      </c>
      <c r="F52" s="163"/>
      <c r="G52" s="163"/>
      <c r="H52" s="163"/>
      <c r="I52" s="163"/>
      <c r="J52" s="163"/>
      <c r="K52" s="163"/>
      <c r="L52" s="163"/>
    </row>
    <row r="53" spans="1:12" x14ac:dyDescent="0.25">
      <c r="A53" s="119"/>
      <c r="B53" s="119"/>
      <c r="C53" s="119"/>
      <c r="D53" s="119"/>
      <c r="E53" s="128">
        <v>0</v>
      </c>
      <c r="F53" s="163"/>
      <c r="G53" s="163"/>
      <c r="H53" s="163"/>
      <c r="I53" s="163"/>
      <c r="J53" s="163"/>
      <c r="K53" s="163"/>
      <c r="L53" s="163"/>
    </row>
    <row r="54" spans="1:12" x14ac:dyDescent="0.25">
      <c r="A54" s="119"/>
      <c r="B54" s="119"/>
      <c r="C54" s="119"/>
      <c r="D54" s="119"/>
      <c r="E54" s="128">
        <v>0</v>
      </c>
      <c r="F54" s="163"/>
      <c r="G54" s="163"/>
      <c r="H54" s="163"/>
      <c r="I54" s="163"/>
      <c r="J54" s="163"/>
      <c r="K54" s="163"/>
      <c r="L54" s="163"/>
    </row>
    <row r="55" spans="1:12" x14ac:dyDescent="0.25">
      <c r="A55" s="119"/>
      <c r="B55" s="119"/>
      <c r="C55" s="119"/>
      <c r="D55" s="119"/>
      <c r="E55" s="128">
        <v>0</v>
      </c>
      <c r="F55" s="163"/>
      <c r="G55" s="163"/>
      <c r="H55" s="163"/>
      <c r="I55" s="163"/>
      <c r="J55" s="163"/>
      <c r="K55" s="163"/>
      <c r="L55" s="163"/>
    </row>
    <row r="56" spans="1:12" x14ac:dyDescent="0.25">
      <c r="A56" s="119"/>
      <c r="B56" s="119"/>
      <c r="C56" s="119"/>
      <c r="D56" s="119"/>
      <c r="E56" s="128">
        <v>0</v>
      </c>
      <c r="F56" s="163"/>
      <c r="G56" s="163"/>
      <c r="H56" s="163"/>
      <c r="I56" s="163"/>
      <c r="J56" s="163"/>
      <c r="K56" s="163"/>
      <c r="L56" s="163"/>
    </row>
    <row r="57" spans="1:12" x14ac:dyDescent="0.25">
      <c r="A57" s="119"/>
      <c r="B57" s="119"/>
      <c r="C57" s="119"/>
      <c r="D57" s="119"/>
      <c r="E57" s="128">
        <v>0</v>
      </c>
      <c r="F57" s="163"/>
      <c r="G57" s="163"/>
      <c r="H57" s="163"/>
      <c r="I57" s="163"/>
      <c r="J57" s="163"/>
      <c r="K57" s="163"/>
      <c r="L57" s="163"/>
    </row>
    <row r="58" spans="1:12" x14ac:dyDescent="0.25">
      <c r="A58" s="119"/>
      <c r="B58" s="119"/>
      <c r="C58" s="119"/>
      <c r="D58" s="119"/>
      <c r="E58" s="128">
        <v>0</v>
      </c>
      <c r="F58" s="163"/>
      <c r="G58" s="163"/>
      <c r="H58" s="163"/>
      <c r="I58" s="163"/>
      <c r="J58" s="163"/>
      <c r="K58" s="163"/>
      <c r="L58" s="163"/>
    </row>
    <row r="59" spans="1:12" x14ac:dyDescent="0.25">
      <c r="A59" s="119"/>
      <c r="B59" s="119"/>
      <c r="C59" s="119"/>
      <c r="D59" s="119"/>
      <c r="E59" s="128">
        <v>0</v>
      </c>
      <c r="F59" s="163"/>
      <c r="G59" s="163"/>
      <c r="H59" s="163"/>
      <c r="I59" s="163"/>
      <c r="J59" s="163"/>
      <c r="K59" s="163"/>
      <c r="L59" s="163"/>
    </row>
    <row r="60" spans="1:12" ht="15.75" thickBot="1" x14ac:dyDescent="0.3">
      <c r="A60" s="218"/>
      <c r="B60" s="219"/>
      <c r="C60" s="177"/>
      <c r="D60" s="210" t="s">
        <v>76</v>
      </c>
      <c r="E60" s="47">
        <f>SUM(E50:E59)</f>
        <v>0</v>
      </c>
      <c r="F60" s="163"/>
      <c r="G60" s="163"/>
      <c r="H60" s="163"/>
      <c r="I60" s="163"/>
      <c r="J60" s="163"/>
      <c r="K60" s="163"/>
      <c r="L60" s="163"/>
    </row>
    <row r="61" spans="1:12" ht="24.75" thickTop="1" thickBot="1" x14ac:dyDescent="0.3">
      <c r="A61" s="197" t="s">
        <v>103</v>
      </c>
      <c r="B61" s="201"/>
      <c r="C61" s="201"/>
      <c r="D61" s="201"/>
      <c r="E61" s="201"/>
      <c r="F61" s="201"/>
      <c r="G61" s="201"/>
      <c r="H61" s="201"/>
      <c r="I61" s="163"/>
      <c r="J61" s="201"/>
      <c r="K61" s="201"/>
      <c r="L61" s="201"/>
    </row>
    <row r="62" spans="1:12" ht="27" thickTop="1" x14ac:dyDescent="0.25">
      <c r="A62" s="211" t="s">
        <v>204</v>
      </c>
      <c r="B62" s="211"/>
      <c r="C62" s="220"/>
      <c r="D62" s="220"/>
      <c r="E62" s="220"/>
      <c r="F62" s="220"/>
      <c r="G62" s="220"/>
      <c r="H62" s="221"/>
      <c r="I62" s="163"/>
      <c r="J62" s="163"/>
      <c r="K62" s="163"/>
      <c r="L62" s="163"/>
    </row>
    <row r="63" spans="1:12" ht="75" x14ac:dyDescent="0.25">
      <c r="A63" s="163"/>
      <c r="B63" s="222" t="s">
        <v>105</v>
      </c>
      <c r="C63" s="222" t="s">
        <v>106</v>
      </c>
      <c r="D63" s="222" t="s">
        <v>167</v>
      </c>
      <c r="E63" s="223" t="s">
        <v>107</v>
      </c>
      <c r="F63" s="223" t="s">
        <v>108</v>
      </c>
      <c r="G63" s="223" t="s">
        <v>109</v>
      </c>
      <c r="H63" s="224" t="s">
        <v>110</v>
      </c>
      <c r="J63" s="163"/>
      <c r="K63" s="163"/>
      <c r="L63" s="163"/>
    </row>
    <row r="64" spans="1:12" x14ac:dyDescent="0.25">
      <c r="A64" s="163"/>
      <c r="B64" s="129"/>
      <c r="C64" s="129"/>
      <c r="D64" s="129"/>
      <c r="E64" s="149">
        <v>0</v>
      </c>
      <c r="F64" s="130"/>
      <c r="G64" s="150">
        <v>0</v>
      </c>
      <c r="H64" s="146">
        <f>E64*G64</f>
        <v>0</v>
      </c>
      <c r="J64" s="163"/>
      <c r="K64" s="163"/>
      <c r="L64" s="163"/>
    </row>
    <row r="65" spans="1:12" x14ac:dyDescent="0.25">
      <c r="A65" s="163"/>
      <c r="B65" s="131"/>
      <c r="C65" s="131"/>
      <c r="D65" s="131"/>
      <c r="E65" s="149">
        <v>0</v>
      </c>
      <c r="F65" s="132"/>
      <c r="G65" s="151">
        <v>0</v>
      </c>
      <c r="H65" s="146">
        <f t="shared" ref="H65:H73" si="4">E65*G65</f>
        <v>0</v>
      </c>
      <c r="J65" s="163"/>
      <c r="K65" s="163"/>
      <c r="L65" s="163"/>
    </row>
    <row r="66" spans="1:12" x14ac:dyDescent="0.25">
      <c r="A66" s="163"/>
      <c r="B66" s="131"/>
      <c r="C66" s="131"/>
      <c r="D66" s="131"/>
      <c r="E66" s="149">
        <v>0</v>
      </c>
      <c r="F66" s="132"/>
      <c r="G66" s="151">
        <v>0</v>
      </c>
      <c r="H66" s="146">
        <f t="shared" si="4"/>
        <v>0</v>
      </c>
      <c r="J66" s="163"/>
      <c r="K66" s="163"/>
      <c r="L66" s="163"/>
    </row>
    <row r="67" spans="1:12" x14ac:dyDescent="0.25">
      <c r="A67" s="163"/>
      <c r="B67" s="131"/>
      <c r="C67" s="131"/>
      <c r="D67" s="131"/>
      <c r="E67" s="149">
        <v>0</v>
      </c>
      <c r="F67" s="132"/>
      <c r="G67" s="151">
        <v>0</v>
      </c>
      <c r="H67" s="146">
        <f t="shared" si="4"/>
        <v>0</v>
      </c>
      <c r="J67" s="163"/>
      <c r="K67" s="163"/>
      <c r="L67" s="163"/>
    </row>
    <row r="68" spans="1:12" x14ac:dyDescent="0.25">
      <c r="A68" s="163"/>
      <c r="B68" s="131"/>
      <c r="C68" s="131"/>
      <c r="D68" s="131"/>
      <c r="E68" s="149">
        <v>0</v>
      </c>
      <c r="F68" s="132"/>
      <c r="G68" s="151">
        <v>0</v>
      </c>
      <c r="H68" s="146">
        <f t="shared" si="4"/>
        <v>0</v>
      </c>
      <c r="J68" s="163"/>
      <c r="K68" s="163"/>
      <c r="L68" s="163"/>
    </row>
    <row r="69" spans="1:12" x14ac:dyDescent="0.25">
      <c r="A69" s="163"/>
      <c r="B69" s="131"/>
      <c r="C69" s="131"/>
      <c r="D69" s="131"/>
      <c r="E69" s="149">
        <v>0</v>
      </c>
      <c r="F69" s="132"/>
      <c r="G69" s="151">
        <v>0</v>
      </c>
      <c r="H69" s="146">
        <f t="shared" si="4"/>
        <v>0</v>
      </c>
      <c r="J69" s="163"/>
      <c r="K69" s="163"/>
      <c r="L69" s="163"/>
    </row>
    <row r="70" spans="1:12" x14ac:dyDescent="0.25">
      <c r="A70" s="163"/>
      <c r="B70" s="131"/>
      <c r="C70" s="131"/>
      <c r="D70" s="131"/>
      <c r="E70" s="149">
        <v>0</v>
      </c>
      <c r="F70" s="132"/>
      <c r="G70" s="151">
        <v>0</v>
      </c>
      <c r="H70" s="146">
        <f t="shared" si="4"/>
        <v>0</v>
      </c>
      <c r="J70" s="163"/>
      <c r="K70" s="163"/>
      <c r="L70" s="163"/>
    </row>
    <row r="71" spans="1:12" x14ac:dyDescent="0.25">
      <c r="A71" s="163"/>
      <c r="B71" s="131"/>
      <c r="C71" s="131"/>
      <c r="D71" s="131"/>
      <c r="E71" s="149">
        <v>0</v>
      </c>
      <c r="F71" s="132"/>
      <c r="G71" s="151">
        <v>0</v>
      </c>
      <c r="H71" s="146">
        <f t="shared" si="4"/>
        <v>0</v>
      </c>
      <c r="J71" s="163"/>
      <c r="K71" s="163"/>
      <c r="L71" s="163"/>
    </row>
    <row r="72" spans="1:12" x14ac:dyDescent="0.25">
      <c r="A72" s="163"/>
      <c r="B72" s="131"/>
      <c r="C72" s="131"/>
      <c r="D72" s="131"/>
      <c r="E72" s="149">
        <v>0</v>
      </c>
      <c r="F72" s="132"/>
      <c r="G72" s="151">
        <v>0</v>
      </c>
      <c r="H72" s="146">
        <f t="shared" si="4"/>
        <v>0</v>
      </c>
      <c r="J72" s="163"/>
      <c r="K72" s="163"/>
      <c r="L72" s="163"/>
    </row>
    <row r="73" spans="1:12" x14ac:dyDescent="0.25">
      <c r="A73" s="163"/>
      <c r="B73" s="131"/>
      <c r="C73" s="131"/>
      <c r="D73" s="131"/>
      <c r="E73" s="149">
        <v>0</v>
      </c>
      <c r="F73" s="132"/>
      <c r="G73" s="151">
        <v>0</v>
      </c>
      <c r="H73" s="146">
        <f t="shared" si="4"/>
        <v>0</v>
      </c>
      <c r="J73" s="163"/>
      <c r="K73" s="163"/>
      <c r="L73" s="163"/>
    </row>
    <row r="74" spans="1:12" x14ac:dyDescent="0.25">
      <c r="A74" s="163"/>
      <c r="B74" s="225"/>
      <c r="C74" s="226"/>
      <c r="D74" s="226"/>
      <c r="E74" s="227"/>
      <c r="F74" s="228"/>
      <c r="G74" s="229" t="s">
        <v>76</v>
      </c>
      <c r="H74" s="44">
        <f>SUM(H64:H73)</f>
        <v>0</v>
      </c>
      <c r="J74" s="163"/>
      <c r="K74" s="163"/>
      <c r="L74" s="163"/>
    </row>
    <row r="75" spans="1:12" ht="26.25" x14ac:dyDescent="0.25">
      <c r="A75" s="211" t="s">
        <v>111</v>
      </c>
      <c r="B75" s="220"/>
      <c r="C75" s="220"/>
      <c r="D75" s="230"/>
      <c r="E75" s="230"/>
      <c r="F75" s="230"/>
      <c r="G75" s="230"/>
      <c r="H75" s="230"/>
      <c r="I75" s="230"/>
      <c r="J75" s="230"/>
      <c r="K75" s="230"/>
      <c r="L75" s="231"/>
    </row>
    <row r="76" spans="1:12" ht="62.25" customHeight="1" x14ac:dyDescent="0.25">
      <c r="A76" s="216" t="s">
        <v>112</v>
      </c>
      <c r="B76" s="216" t="s">
        <v>113</v>
      </c>
      <c r="C76" s="216" t="s">
        <v>106</v>
      </c>
      <c r="D76" s="216" t="s">
        <v>167</v>
      </c>
      <c r="E76" s="217" t="s">
        <v>107</v>
      </c>
      <c r="F76" s="232" t="s">
        <v>123</v>
      </c>
      <c r="G76" s="217" t="s">
        <v>108</v>
      </c>
      <c r="H76" s="216" t="s">
        <v>173</v>
      </c>
      <c r="I76" s="216" t="s">
        <v>114</v>
      </c>
      <c r="J76" s="233" t="s">
        <v>174</v>
      </c>
      <c r="K76" s="234" t="s">
        <v>115</v>
      </c>
      <c r="L76" s="233" t="s">
        <v>175</v>
      </c>
    </row>
    <row r="77" spans="1:12" x14ac:dyDescent="0.25">
      <c r="A77" s="129" t="s">
        <v>2</v>
      </c>
      <c r="B77" s="129"/>
      <c r="C77" s="129"/>
      <c r="D77" s="133"/>
      <c r="E77" s="134">
        <v>0</v>
      </c>
      <c r="F77" s="45">
        <f>IF(A77=LISTE!$E$3,36,IF(A77=LISTE!$E$4,60,0))</f>
        <v>0</v>
      </c>
      <c r="G77" s="137"/>
      <c r="H77" s="138"/>
      <c r="I77" s="152">
        <v>0</v>
      </c>
      <c r="J77" s="46" t="str">
        <f>IF(F77=0,"",E77/F77*12*I77)</f>
        <v/>
      </c>
      <c r="K77" s="140"/>
      <c r="L77" s="46" t="str">
        <f>IF(J77="","",J77/12*K77)</f>
        <v/>
      </c>
    </row>
    <row r="78" spans="1:12" x14ac:dyDescent="0.25">
      <c r="A78" s="129" t="s">
        <v>2</v>
      </c>
      <c r="B78" s="131"/>
      <c r="C78" s="131"/>
      <c r="D78" s="135"/>
      <c r="E78" s="134">
        <v>0</v>
      </c>
      <c r="F78" s="45">
        <f>IF(A78=LISTE!$E$3,36,IF(A78=LISTE!$E$4,60,0))</f>
        <v>0</v>
      </c>
      <c r="G78" s="139"/>
      <c r="H78" s="108"/>
      <c r="I78" s="152">
        <v>0</v>
      </c>
      <c r="J78" s="46" t="str">
        <f t="shared" ref="J78:J86" si="5">IF(F78=0,"",E78/F78*12*I78)</f>
        <v/>
      </c>
      <c r="K78" s="141"/>
      <c r="L78" s="46" t="str">
        <f t="shared" ref="L78:L86" si="6">IF(J78="","",J78/12*K78)</f>
        <v/>
      </c>
    </row>
    <row r="79" spans="1:12" x14ac:dyDescent="0.25">
      <c r="A79" s="129" t="s">
        <v>2</v>
      </c>
      <c r="B79" s="131"/>
      <c r="C79" s="131"/>
      <c r="D79" s="135"/>
      <c r="E79" s="134">
        <v>0</v>
      </c>
      <c r="F79" s="45">
        <f>IF(A79=LISTE!$E$3,36,IF(A79=LISTE!$E$4,60,0))</f>
        <v>0</v>
      </c>
      <c r="G79" s="139"/>
      <c r="H79" s="135"/>
      <c r="I79" s="152">
        <v>0</v>
      </c>
      <c r="J79" s="46" t="str">
        <f t="shared" si="5"/>
        <v/>
      </c>
      <c r="K79" s="141"/>
      <c r="L79" s="46" t="str">
        <f t="shared" si="6"/>
        <v/>
      </c>
    </row>
    <row r="80" spans="1:12" x14ac:dyDescent="0.25">
      <c r="A80" s="129" t="s">
        <v>2</v>
      </c>
      <c r="B80" s="131"/>
      <c r="C80" s="131"/>
      <c r="D80" s="135"/>
      <c r="E80" s="136">
        <v>0</v>
      </c>
      <c r="F80" s="45">
        <f>IF(A80=LISTE!$E$3,36,IF(A80=LISTE!$E$4,60,0))</f>
        <v>0</v>
      </c>
      <c r="G80" s="139"/>
      <c r="H80" s="135"/>
      <c r="I80" s="152">
        <v>0</v>
      </c>
      <c r="J80" s="46" t="str">
        <f t="shared" si="5"/>
        <v/>
      </c>
      <c r="K80" s="141"/>
      <c r="L80" s="46" t="str">
        <f t="shared" si="6"/>
        <v/>
      </c>
    </row>
    <row r="81" spans="1:12" x14ac:dyDescent="0.25">
      <c r="A81" s="129" t="s">
        <v>2</v>
      </c>
      <c r="B81" s="131"/>
      <c r="C81" s="131"/>
      <c r="D81" s="135"/>
      <c r="E81" s="136">
        <v>0</v>
      </c>
      <c r="F81" s="45">
        <f>IF(A81=LISTE!$E$3,36,IF(A81=LISTE!$E$4,60,0))</f>
        <v>0</v>
      </c>
      <c r="G81" s="139"/>
      <c r="H81" s="135"/>
      <c r="I81" s="152">
        <v>0</v>
      </c>
      <c r="J81" s="46" t="str">
        <f t="shared" si="5"/>
        <v/>
      </c>
      <c r="K81" s="141"/>
      <c r="L81" s="46" t="str">
        <f t="shared" si="6"/>
        <v/>
      </c>
    </row>
    <row r="82" spans="1:12" x14ac:dyDescent="0.25">
      <c r="A82" s="129" t="s">
        <v>2</v>
      </c>
      <c r="B82" s="131"/>
      <c r="C82" s="131"/>
      <c r="D82" s="135"/>
      <c r="E82" s="136">
        <v>0</v>
      </c>
      <c r="F82" s="45">
        <f>IF(A82=LISTE!$E$3,36,IF(A82=LISTE!$E$4,60,0))</f>
        <v>0</v>
      </c>
      <c r="G82" s="139"/>
      <c r="H82" s="135"/>
      <c r="I82" s="152">
        <v>0</v>
      </c>
      <c r="J82" s="46" t="str">
        <f t="shared" si="5"/>
        <v/>
      </c>
      <c r="K82" s="141"/>
      <c r="L82" s="46" t="str">
        <f t="shared" si="6"/>
        <v/>
      </c>
    </row>
    <row r="83" spans="1:12" x14ac:dyDescent="0.25">
      <c r="A83" s="129" t="s">
        <v>2</v>
      </c>
      <c r="B83" s="131"/>
      <c r="C83" s="131"/>
      <c r="D83" s="135"/>
      <c r="E83" s="136">
        <v>0</v>
      </c>
      <c r="F83" s="45">
        <f>IF(A83=LISTE!$E$3,36,IF(A83=LISTE!$E$4,60,0))</f>
        <v>0</v>
      </c>
      <c r="G83" s="139"/>
      <c r="H83" s="135"/>
      <c r="I83" s="152">
        <v>0</v>
      </c>
      <c r="J83" s="46" t="str">
        <f t="shared" si="5"/>
        <v/>
      </c>
      <c r="K83" s="141"/>
      <c r="L83" s="46" t="str">
        <f t="shared" si="6"/>
        <v/>
      </c>
    </row>
    <row r="84" spans="1:12" x14ac:dyDescent="0.25">
      <c r="A84" s="129" t="s">
        <v>2</v>
      </c>
      <c r="B84" s="131"/>
      <c r="C84" s="131"/>
      <c r="D84" s="135"/>
      <c r="E84" s="136">
        <v>0</v>
      </c>
      <c r="F84" s="45">
        <f>IF(A84=LISTE!$E$3,36,IF(A84=LISTE!$E$4,60,0))</f>
        <v>0</v>
      </c>
      <c r="G84" s="139"/>
      <c r="H84" s="135"/>
      <c r="I84" s="152">
        <v>0</v>
      </c>
      <c r="J84" s="46" t="str">
        <f t="shared" si="5"/>
        <v/>
      </c>
      <c r="K84" s="141"/>
      <c r="L84" s="46" t="str">
        <f t="shared" si="6"/>
        <v/>
      </c>
    </row>
    <row r="85" spans="1:12" x14ac:dyDescent="0.25">
      <c r="A85" s="129" t="s">
        <v>2</v>
      </c>
      <c r="B85" s="131"/>
      <c r="C85" s="131"/>
      <c r="D85" s="135"/>
      <c r="E85" s="136">
        <v>0</v>
      </c>
      <c r="F85" s="45">
        <f>IF(A85=LISTE!$E$3,36,IF(A85=LISTE!$E$4,60,0))</f>
        <v>0</v>
      </c>
      <c r="G85" s="139"/>
      <c r="H85" s="135"/>
      <c r="I85" s="152">
        <v>0</v>
      </c>
      <c r="J85" s="46" t="str">
        <f t="shared" si="5"/>
        <v/>
      </c>
      <c r="K85" s="141"/>
      <c r="L85" s="46" t="str">
        <f t="shared" si="6"/>
        <v/>
      </c>
    </row>
    <row r="86" spans="1:12" x14ac:dyDescent="0.25">
      <c r="A86" s="129" t="s">
        <v>2</v>
      </c>
      <c r="B86" s="131"/>
      <c r="C86" s="131"/>
      <c r="D86" s="135"/>
      <c r="E86" s="136">
        <v>0</v>
      </c>
      <c r="F86" s="45">
        <f>IF(A86=LISTE!$E$3,36,IF(A86=LISTE!$E$4,60,0))</f>
        <v>0</v>
      </c>
      <c r="G86" s="139"/>
      <c r="H86" s="135"/>
      <c r="I86" s="152">
        <v>0</v>
      </c>
      <c r="J86" s="46" t="str">
        <f t="shared" si="5"/>
        <v/>
      </c>
      <c r="K86" s="141"/>
      <c r="L86" s="46" t="str">
        <f t="shared" si="6"/>
        <v/>
      </c>
    </row>
    <row r="87" spans="1:12" ht="15.75" thickBot="1" x14ac:dyDescent="0.3">
      <c r="A87" s="218"/>
      <c r="B87" s="235"/>
      <c r="C87" s="235"/>
      <c r="D87" s="219"/>
      <c r="E87" s="219"/>
      <c r="F87" s="176"/>
      <c r="G87" s="176"/>
      <c r="H87" s="176"/>
      <c r="I87" s="176"/>
      <c r="J87" s="177"/>
      <c r="K87" s="210" t="s">
        <v>76</v>
      </c>
      <c r="L87" s="47">
        <f>SUM(L77:L86)</f>
        <v>0</v>
      </c>
    </row>
    <row r="88" spans="1:12" ht="24.75" thickTop="1" thickBot="1" x14ac:dyDescent="0.3">
      <c r="A88" s="197" t="s">
        <v>134</v>
      </c>
      <c r="B88" s="236"/>
      <c r="C88" s="237"/>
      <c r="D88" s="237"/>
      <c r="E88" s="177"/>
      <c r="F88" s="163"/>
      <c r="G88" s="163"/>
      <c r="H88" s="163"/>
      <c r="I88" s="163"/>
      <c r="J88" s="163"/>
      <c r="K88" s="163"/>
      <c r="L88" s="163"/>
    </row>
    <row r="89" spans="1:12" ht="26.25" thickTop="1" x14ac:dyDescent="0.25">
      <c r="A89" s="238" t="s">
        <v>119</v>
      </c>
      <c r="B89" s="238" t="s">
        <v>120</v>
      </c>
      <c r="C89" s="238" t="s">
        <v>121</v>
      </c>
      <c r="D89" s="239" t="s">
        <v>87</v>
      </c>
      <c r="E89" s="239" t="s">
        <v>88</v>
      </c>
      <c r="F89" s="163"/>
      <c r="G89" s="163"/>
      <c r="H89" s="163"/>
      <c r="I89" s="163"/>
      <c r="J89" s="163"/>
      <c r="K89" s="163"/>
      <c r="L89" s="163"/>
    </row>
    <row r="90" spans="1:12" x14ac:dyDescent="0.25">
      <c r="A90" s="142"/>
      <c r="B90" s="143"/>
      <c r="C90" s="83"/>
      <c r="D90" s="83"/>
      <c r="E90" s="144">
        <v>0</v>
      </c>
      <c r="F90" s="163"/>
      <c r="G90" s="163"/>
      <c r="H90" s="163"/>
      <c r="I90" s="163"/>
      <c r="J90" s="163"/>
      <c r="K90" s="163"/>
      <c r="L90" s="163"/>
    </row>
    <row r="91" spans="1:12" x14ac:dyDescent="0.25">
      <c r="A91" s="101"/>
      <c r="B91" s="101"/>
      <c r="C91" s="80"/>
      <c r="D91" s="80"/>
      <c r="E91" s="100">
        <v>0</v>
      </c>
      <c r="F91" s="163"/>
      <c r="G91" s="163"/>
      <c r="H91" s="163"/>
      <c r="I91" s="163"/>
      <c r="J91" s="163"/>
      <c r="K91" s="163"/>
      <c r="L91" s="163"/>
    </row>
    <row r="92" spans="1:12" x14ac:dyDescent="0.25">
      <c r="A92" s="101"/>
      <c r="B92" s="101"/>
      <c r="C92" s="80"/>
      <c r="D92" s="80"/>
      <c r="E92" s="100">
        <v>0</v>
      </c>
      <c r="F92" s="163"/>
      <c r="G92" s="163"/>
      <c r="H92" s="163"/>
      <c r="I92" s="163"/>
      <c r="J92" s="163"/>
      <c r="K92" s="163"/>
      <c r="L92" s="163"/>
    </row>
    <row r="93" spans="1:12" x14ac:dyDescent="0.25">
      <c r="A93" s="101"/>
      <c r="B93" s="101"/>
      <c r="C93" s="80"/>
      <c r="D93" s="80"/>
      <c r="E93" s="100">
        <v>0</v>
      </c>
      <c r="F93" s="163"/>
      <c r="G93" s="163"/>
      <c r="H93" s="163"/>
      <c r="I93" s="163"/>
      <c r="J93" s="163"/>
      <c r="K93" s="163"/>
      <c r="L93" s="163"/>
    </row>
    <row r="94" spans="1:12" x14ac:dyDescent="0.25">
      <c r="A94" s="101"/>
      <c r="B94" s="101"/>
      <c r="C94" s="80"/>
      <c r="D94" s="80"/>
      <c r="E94" s="100">
        <v>0</v>
      </c>
      <c r="F94" s="163"/>
      <c r="G94" s="163"/>
      <c r="H94" s="163"/>
      <c r="I94" s="163"/>
      <c r="J94" s="163"/>
      <c r="K94" s="163"/>
      <c r="L94" s="163"/>
    </row>
    <row r="95" spans="1:12" x14ac:dyDescent="0.25">
      <c r="A95" s="119"/>
      <c r="B95" s="119"/>
      <c r="C95" s="119"/>
      <c r="D95" s="119"/>
      <c r="E95" s="100">
        <v>0</v>
      </c>
      <c r="F95" s="163"/>
      <c r="G95" s="163"/>
      <c r="H95" s="163"/>
      <c r="I95" s="163"/>
      <c r="J95" s="163"/>
      <c r="K95" s="163"/>
      <c r="L95" s="163"/>
    </row>
    <row r="96" spans="1:12" x14ac:dyDescent="0.25">
      <c r="A96" s="119"/>
      <c r="B96" s="119"/>
      <c r="C96" s="119"/>
      <c r="D96" s="119"/>
      <c r="E96" s="100">
        <v>0</v>
      </c>
      <c r="F96" s="163"/>
      <c r="G96" s="163"/>
      <c r="H96" s="163"/>
      <c r="I96" s="163"/>
      <c r="J96" s="163"/>
      <c r="K96" s="163"/>
      <c r="L96" s="163"/>
    </row>
    <row r="97" spans="1:12" x14ac:dyDescent="0.25">
      <c r="A97" s="119"/>
      <c r="B97" s="119"/>
      <c r="C97" s="119"/>
      <c r="D97" s="119"/>
      <c r="E97" s="100">
        <v>0</v>
      </c>
      <c r="F97" s="163"/>
      <c r="G97" s="163"/>
      <c r="H97" s="163"/>
      <c r="I97" s="163"/>
      <c r="J97" s="163"/>
      <c r="K97" s="163"/>
      <c r="L97" s="163"/>
    </row>
    <row r="98" spans="1:12" x14ac:dyDescent="0.25">
      <c r="A98" s="119"/>
      <c r="B98" s="119"/>
      <c r="C98" s="119"/>
      <c r="D98" s="119"/>
      <c r="E98" s="100">
        <v>0</v>
      </c>
      <c r="F98" s="163"/>
      <c r="G98" s="163"/>
      <c r="H98" s="163"/>
      <c r="I98" s="163"/>
      <c r="J98" s="163"/>
      <c r="K98" s="163"/>
      <c r="L98" s="163"/>
    </row>
    <row r="99" spans="1:12" x14ac:dyDescent="0.25">
      <c r="A99" s="119"/>
      <c r="B99" s="119"/>
      <c r="C99" s="119"/>
      <c r="D99" s="119"/>
      <c r="E99" s="100">
        <v>0</v>
      </c>
      <c r="F99" s="163"/>
      <c r="G99" s="163"/>
      <c r="H99" s="163"/>
      <c r="I99" s="163"/>
      <c r="J99" s="163"/>
      <c r="K99" s="163"/>
      <c r="L99" s="163"/>
    </row>
    <row r="100" spans="1:12" x14ac:dyDescent="0.25">
      <c r="A100" s="235"/>
      <c r="B100" s="240"/>
      <c r="C100" s="177"/>
      <c r="D100" s="210" t="s">
        <v>76</v>
      </c>
      <c r="E100" s="47">
        <f>SUM(E90:E99)</f>
        <v>0</v>
      </c>
      <c r="F100" s="163"/>
      <c r="G100" s="163"/>
      <c r="H100" s="163"/>
      <c r="I100" s="163"/>
      <c r="J100" s="163"/>
      <c r="K100" s="163"/>
      <c r="L100" s="163"/>
    </row>
  </sheetData>
  <sheetProtection sheet="1" formatCells="0" formatColumns="0" formatRows="0" selectLockedCells="1" sort="0" autoFilter="0" pivotTables="0"/>
  <dataValidations count="3">
    <dataValidation type="list" allowBlank="1" showInputMessage="1" showErrorMessage="1" sqref="A77:A86" xr:uid="{00000000-0002-0000-0B00-000000000000}">
      <formula1>INFORMATIQUE</formula1>
    </dataValidation>
    <dataValidation type="list" allowBlank="1" showInputMessage="1" showErrorMessage="1" sqref="A87" xr:uid="{00000000-0002-0000-0B00-000001000000}">
      <formula1>$S$1:$S$3</formula1>
    </dataValidation>
    <dataValidation type="whole" allowBlank="1" showInputMessage="1" showErrorMessage="1" sqref="K77:K86" xr:uid="{00000000-0002-0000-0B00-000002000000}">
      <formula1>0</formula1>
      <formula2>R77</formula2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3" orientation="landscape" horizontalDpi="0" verticalDpi="0" r:id="rId1"/>
  <rowBreaks count="2" manualBreakCount="2">
    <brk id="36" max="11" man="1"/>
    <brk id="6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4E92-FF0D-48AC-B476-60AAA787AD00}">
  <dimension ref="A1:L105"/>
  <sheetViews>
    <sheetView showGridLines="0" topLeftCell="A13" zoomScale="90" zoomScaleNormal="90" workbookViewId="0">
      <selection activeCell="D42" sqref="D42"/>
    </sheetView>
  </sheetViews>
  <sheetFormatPr baseColWidth="10" defaultRowHeight="15" x14ac:dyDescent="0.25"/>
  <cols>
    <col min="1" max="1" width="34" style="164" customWidth="1"/>
    <col min="2" max="2" width="29.5703125" style="164" customWidth="1"/>
    <col min="3" max="3" width="39.85546875" style="164" customWidth="1"/>
    <col min="4" max="4" width="42.85546875" style="164" customWidth="1"/>
    <col min="5" max="5" width="19.140625" style="164" customWidth="1"/>
    <col min="6" max="6" width="27.7109375" style="164" customWidth="1"/>
    <col min="7" max="8" width="13.7109375" style="164" customWidth="1"/>
    <col min="9" max="9" width="13.5703125" style="164" customWidth="1"/>
    <col min="10" max="10" width="15.28515625" style="164" customWidth="1"/>
    <col min="11" max="11" width="14.5703125" style="164" customWidth="1"/>
    <col min="12" max="12" width="14.7109375" style="164" customWidth="1"/>
    <col min="13" max="16384" width="11.42578125" style="164"/>
  </cols>
  <sheetData>
    <row r="1" spans="1:12" ht="24.75" thickTop="1" thickBot="1" x14ac:dyDescent="0.3">
      <c r="A1" s="161" t="s">
        <v>60</v>
      </c>
      <c r="B1" s="39">
        <f>'2-Admin'!J5</f>
        <v>0</v>
      </c>
      <c r="C1" s="40">
        <f>'2-Admin'!K7</f>
        <v>0</v>
      </c>
      <c r="D1" s="162"/>
      <c r="E1" s="162"/>
      <c r="F1" s="163"/>
      <c r="G1" s="163"/>
      <c r="H1" s="163"/>
      <c r="I1" s="163"/>
      <c r="J1" s="163"/>
      <c r="K1" s="163"/>
      <c r="L1" s="163"/>
    </row>
    <row r="2" spans="1:12" ht="22.5" thickTop="1" thickBot="1" x14ac:dyDescent="0.3">
      <c r="A2" s="165"/>
      <c r="B2" s="163"/>
      <c r="C2" s="166"/>
      <c r="D2" s="166"/>
      <c r="E2" s="166"/>
      <c r="F2" s="163"/>
      <c r="G2" s="163"/>
      <c r="H2" s="163"/>
      <c r="I2" s="163"/>
      <c r="J2" s="163"/>
      <c r="K2" s="163"/>
      <c r="L2" s="163"/>
    </row>
    <row r="3" spans="1:12" ht="24.75" thickTop="1" thickBot="1" x14ac:dyDescent="0.3">
      <c r="A3" s="167" t="s">
        <v>67</v>
      </c>
      <c r="B3" s="163"/>
      <c r="C3" s="163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64.5" thickTop="1" x14ac:dyDescent="0.25">
      <c r="A4" s="169" t="s">
        <v>129</v>
      </c>
      <c r="B4" s="170" t="s">
        <v>165</v>
      </c>
      <c r="C4" s="171" t="s">
        <v>172</v>
      </c>
      <c r="D4" s="169" t="s">
        <v>166</v>
      </c>
      <c r="E4" s="169" t="s">
        <v>124</v>
      </c>
      <c r="F4" s="172" t="s">
        <v>169</v>
      </c>
      <c r="G4" s="246" t="s">
        <v>73</v>
      </c>
      <c r="H4" s="163"/>
      <c r="I4" s="163"/>
      <c r="J4" s="163"/>
      <c r="K4" s="163"/>
      <c r="L4" s="163"/>
    </row>
    <row r="5" spans="1:12" ht="15.75" x14ac:dyDescent="0.25">
      <c r="A5" s="242" t="s">
        <v>130</v>
      </c>
      <c r="B5" s="175"/>
      <c r="C5" s="176"/>
      <c r="D5" s="176"/>
      <c r="E5" s="176"/>
      <c r="F5" s="176"/>
      <c r="G5" s="177"/>
      <c r="H5" s="163"/>
      <c r="I5" s="163"/>
      <c r="J5" s="163"/>
      <c r="K5" s="163"/>
      <c r="L5" s="163"/>
    </row>
    <row r="6" spans="1:12" x14ac:dyDescent="0.25">
      <c r="A6" s="113"/>
      <c r="B6" s="113"/>
      <c r="C6" s="114">
        <v>0</v>
      </c>
      <c r="D6" s="115">
        <v>0</v>
      </c>
      <c r="E6" s="116"/>
      <c r="F6" s="41">
        <f>C6*D6*E6</f>
        <v>0</v>
      </c>
      <c r="G6" s="52">
        <f>CEILING(F6,100)</f>
        <v>0</v>
      </c>
      <c r="H6" s="163"/>
      <c r="I6" s="163"/>
      <c r="J6" s="163"/>
      <c r="K6" s="163"/>
      <c r="L6" s="163"/>
    </row>
    <row r="7" spans="1:12" x14ac:dyDescent="0.25">
      <c r="A7" s="113"/>
      <c r="B7" s="113"/>
      <c r="C7" s="114">
        <v>0</v>
      </c>
      <c r="D7" s="115">
        <v>0</v>
      </c>
      <c r="E7" s="116"/>
      <c r="F7" s="41">
        <f t="shared" ref="F7:F15" si="0">C7*D7*E7</f>
        <v>0</v>
      </c>
      <c r="G7" s="53">
        <f t="shared" ref="G7:G15" si="1">CEILING(F7,100)</f>
        <v>0</v>
      </c>
      <c r="H7" s="163"/>
      <c r="I7" s="163"/>
      <c r="J7" s="163"/>
      <c r="K7" s="163"/>
      <c r="L7" s="163"/>
    </row>
    <row r="8" spans="1:12" x14ac:dyDescent="0.25">
      <c r="A8" s="113"/>
      <c r="B8" s="113"/>
      <c r="C8" s="114">
        <v>0</v>
      </c>
      <c r="D8" s="115">
        <v>0</v>
      </c>
      <c r="E8" s="116"/>
      <c r="F8" s="41">
        <f t="shared" si="0"/>
        <v>0</v>
      </c>
      <c r="G8" s="53">
        <f t="shared" si="1"/>
        <v>0</v>
      </c>
      <c r="H8" s="163"/>
      <c r="I8" s="163"/>
      <c r="J8" s="163"/>
      <c r="K8" s="163"/>
      <c r="L8" s="163"/>
    </row>
    <row r="9" spans="1:12" x14ac:dyDescent="0.25">
      <c r="A9" s="113"/>
      <c r="B9" s="113"/>
      <c r="C9" s="114">
        <v>0</v>
      </c>
      <c r="D9" s="115">
        <v>0</v>
      </c>
      <c r="E9" s="116"/>
      <c r="F9" s="41">
        <f t="shared" si="0"/>
        <v>0</v>
      </c>
      <c r="G9" s="53">
        <f t="shared" si="1"/>
        <v>0</v>
      </c>
      <c r="H9" s="163"/>
      <c r="I9" s="163"/>
      <c r="J9" s="163"/>
      <c r="K9" s="163"/>
      <c r="L9" s="163"/>
    </row>
    <row r="10" spans="1:12" x14ac:dyDescent="0.25">
      <c r="A10" s="113"/>
      <c r="B10" s="113"/>
      <c r="C10" s="114">
        <v>0</v>
      </c>
      <c r="D10" s="115">
        <v>0</v>
      </c>
      <c r="E10" s="116"/>
      <c r="F10" s="41">
        <f t="shared" si="0"/>
        <v>0</v>
      </c>
      <c r="G10" s="53">
        <f t="shared" si="1"/>
        <v>0</v>
      </c>
      <c r="H10" s="163"/>
      <c r="I10" s="163"/>
      <c r="J10" s="163"/>
      <c r="K10" s="163"/>
      <c r="L10" s="163"/>
    </row>
    <row r="11" spans="1:12" x14ac:dyDescent="0.25">
      <c r="A11" s="113"/>
      <c r="B11" s="113"/>
      <c r="C11" s="114">
        <v>0</v>
      </c>
      <c r="D11" s="115">
        <v>0</v>
      </c>
      <c r="E11" s="116"/>
      <c r="F11" s="41">
        <f t="shared" si="0"/>
        <v>0</v>
      </c>
      <c r="G11" s="53">
        <f t="shared" si="1"/>
        <v>0</v>
      </c>
      <c r="H11" s="163"/>
      <c r="I11" s="163"/>
      <c r="J11" s="163"/>
      <c r="K11" s="163"/>
      <c r="L11" s="163"/>
    </row>
    <row r="12" spans="1:12" x14ac:dyDescent="0.25">
      <c r="A12" s="113"/>
      <c r="B12" s="113"/>
      <c r="C12" s="114">
        <v>0</v>
      </c>
      <c r="D12" s="115">
        <v>0</v>
      </c>
      <c r="E12" s="116"/>
      <c r="F12" s="41">
        <f t="shared" si="0"/>
        <v>0</v>
      </c>
      <c r="G12" s="54">
        <f t="shared" si="1"/>
        <v>0</v>
      </c>
      <c r="H12" s="163"/>
      <c r="I12" s="163"/>
      <c r="J12" s="163"/>
      <c r="K12" s="163"/>
      <c r="L12" s="163"/>
    </row>
    <row r="13" spans="1:12" x14ac:dyDescent="0.25">
      <c r="A13" s="113"/>
      <c r="B13" s="113"/>
      <c r="C13" s="114">
        <v>0</v>
      </c>
      <c r="D13" s="115">
        <v>0</v>
      </c>
      <c r="E13" s="116"/>
      <c r="F13" s="41">
        <f t="shared" si="0"/>
        <v>0</v>
      </c>
      <c r="G13" s="54">
        <f t="shared" si="1"/>
        <v>0</v>
      </c>
      <c r="H13" s="163"/>
      <c r="I13" s="163"/>
      <c r="J13" s="163"/>
      <c r="K13" s="163"/>
      <c r="L13" s="163"/>
    </row>
    <row r="14" spans="1:12" x14ac:dyDescent="0.25">
      <c r="A14" s="113"/>
      <c r="B14" s="113"/>
      <c r="C14" s="114">
        <v>0</v>
      </c>
      <c r="D14" s="115">
        <v>0</v>
      </c>
      <c r="E14" s="116"/>
      <c r="F14" s="41">
        <f t="shared" si="0"/>
        <v>0</v>
      </c>
      <c r="G14" s="54">
        <f t="shared" si="1"/>
        <v>0</v>
      </c>
      <c r="H14" s="163"/>
      <c r="I14" s="163"/>
      <c r="J14" s="163"/>
      <c r="K14" s="163"/>
      <c r="L14" s="163"/>
    </row>
    <row r="15" spans="1:12" ht="15.75" thickBot="1" x14ac:dyDescent="0.3">
      <c r="A15" s="113"/>
      <c r="B15" s="113"/>
      <c r="C15" s="114">
        <v>0</v>
      </c>
      <c r="D15" s="115">
        <v>0</v>
      </c>
      <c r="E15" s="117"/>
      <c r="F15" s="42">
        <f t="shared" si="0"/>
        <v>0</v>
      </c>
      <c r="G15" s="55">
        <f t="shared" si="1"/>
        <v>0</v>
      </c>
      <c r="H15" s="163"/>
      <c r="I15" s="163"/>
      <c r="J15" s="163"/>
      <c r="K15" s="163"/>
      <c r="L15" s="163"/>
    </row>
    <row r="16" spans="1:12" ht="16.5" thickTop="1" thickBot="1" x14ac:dyDescent="0.3">
      <c r="A16" s="178"/>
      <c r="B16" s="178"/>
      <c r="C16" s="179"/>
      <c r="D16" s="180" t="s">
        <v>184</v>
      </c>
      <c r="E16" s="366" t="e">
        <f>(D6*E6+D7*E7+D8*E8+D9*E9+D10*E10+D11*E11+D12*E12+D13*E13+D14*E14+D15*E15)/'1-Projet'!$C$5</f>
        <v>#DIV/0!</v>
      </c>
      <c r="F16" s="181" t="s">
        <v>76</v>
      </c>
      <c r="G16" s="56">
        <f>SUM(G6:G15)</f>
        <v>0</v>
      </c>
      <c r="H16" s="163"/>
      <c r="I16" s="163"/>
      <c r="J16" s="163"/>
      <c r="K16" s="163"/>
      <c r="L16" s="163"/>
    </row>
    <row r="17" spans="1:12" ht="16.5" thickTop="1" x14ac:dyDescent="0.25">
      <c r="A17" s="243" t="s">
        <v>131</v>
      </c>
      <c r="B17" s="176"/>
      <c r="C17" s="183"/>
      <c r="D17" s="184"/>
      <c r="E17" s="185"/>
      <c r="F17" s="186"/>
      <c r="G17" s="187"/>
      <c r="H17" s="163"/>
      <c r="I17" s="163"/>
      <c r="J17" s="163"/>
      <c r="K17" s="163"/>
      <c r="L17" s="163"/>
    </row>
    <row r="18" spans="1:12" x14ac:dyDescent="0.25">
      <c r="A18" s="113"/>
      <c r="B18" s="113"/>
      <c r="C18" s="114">
        <v>0</v>
      </c>
      <c r="D18" s="115">
        <v>0</v>
      </c>
      <c r="E18" s="116"/>
      <c r="F18" s="41">
        <f>+C18*D18*E18</f>
        <v>0</v>
      </c>
      <c r="G18" s="52">
        <f>CEILING(F18,100)</f>
        <v>0</v>
      </c>
      <c r="H18" s="163"/>
      <c r="I18" s="163"/>
      <c r="J18" s="163"/>
      <c r="K18" s="163"/>
      <c r="L18" s="163"/>
    </row>
    <row r="19" spans="1:12" x14ac:dyDescent="0.25">
      <c r="A19" s="118"/>
      <c r="B19" s="118"/>
      <c r="C19" s="114">
        <v>0</v>
      </c>
      <c r="D19" s="115">
        <v>0</v>
      </c>
      <c r="E19" s="116"/>
      <c r="F19" s="41">
        <f t="shared" ref="F19:F27" si="2">+C19*D19*E19</f>
        <v>0</v>
      </c>
      <c r="G19" s="53">
        <f t="shared" ref="G19:G27" si="3">CEILING(F19,100)</f>
        <v>0</v>
      </c>
      <c r="H19" s="163"/>
      <c r="I19" s="163"/>
      <c r="J19" s="163"/>
      <c r="K19" s="163"/>
      <c r="L19" s="163"/>
    </row>
    <row r="20" spans="1:12" x14ac:dyDescent="0.25">
      <c r="A20" s="118"/>
      <c r="B20" s="118"/>
      <c r="C20" s="114">
        <v>0</v>
      </c>
      <c r="D20" s="115">
        <v>0</v>
      </c>
      <c r="E20" s="116"/>
      <c r="F20" s="41">
        <f t="shared" si="2"/>
        <v>0</v>
      </c>
      <c r="G20" s="53">
        <f t="shared" si="3"/>
        <v>0</v>
      </c>
      <c r="H20" s="163"/>
      <c r="I20" s="163"/>
      <c r="J20" s="163"/>
      <c r="K20" s="163"/>
      <c r="L20" s="163"/>
    </row>
    <row r="21" spans="1:12" x14ac:dyDescent="0.25">
      <c r="A21" s="119"/>
      <c r="B21" s="119"/>
      <c r="C21" s="114">
        <v>0</v>
      </c>
      <c r="D21" s="115">
        <v>0</v>
      </c>
      <c r="E21" s="116"/>
      <c r="F21" s="41">
        <f t="shared" si="2"/>
        <v>0</v>
      </c>
      <c r="G21" s="57">
        <f t="shared" si="3"/>
        <v>0</v>
      </c>
      <c r="H21" s="163"/>
      <c r="I21" s="163"/>
      <c r="J21" s="163"/>
      <c r="K21" s="163"/>
      <c r="L21" s="163"/>
    </row>
    <row r="22" spans="1:12" x14ac:dyDescent="0.25">
      <c r="A22" s="113"/>
      <c r="B22" s="113"/>
      <c r="C22" s="114">
        <v>0</v>
      </c>
      <c r="D22" s="115">
        <v>0</v>
      </c>
      <c r="E22" s="116"/>
      <c r="F22" s="41">
        <f t="shared" si="2"/>
        <v>0</v>
      </c>
      <c r="G22" s="54">
        <f t="shared" si="3"/>
        <v>0</v>
      </c>
      <c r="H22" s="163"/>
      <c r="I22" s="163"/>
      <c r="J22" s="163"/>
      <c r="K22" s="163"/>
      <c r="L22" s="163"/>
    </row>
    <row r="23" spans="1:12" x14ac:dyDescent="0.25">
      <c r="A23" s="113"/>
      <c r="B23" s="113"/>
      <c r="C23" s="114">
        <v>0</v>
      </c>
      <c r="D23" s="115">
        <v>0</v>
      </c>
      <c r="E23" s="116"/>
      <c r="F23" s="41">
        <f t="shared" si="2"/>
        <v>0</v>
      </c>
      <c r="G23" s="54">
        <f t="shared" si="3"/>
        <v>0</v>
      </c>
      <c r="H23" s="163"/>
      <c r="I23" s="163"/>
      <c r="J23" s="163"/>
      <c r="K23" s="163"/>
      <c r="L23" s="163"/>
    </row>
    <row r="24" spans="1:12" x14ac:dyDescent="0.25">
      <c r="A24" s="113"/>
      <c r="B24" s="113"/>
      <c r="C24" s="114">
        <v>0</v>
      </c>
      <c r="D24" s="115">
        <v>0</v>
      </c>
      <c r="E24" s="116"/>
      <c r="F24" s="41">
        <f t="shared" si="2"/>
        <v>0</v>
      </c>
      <c r="G24" s="54">
        <f t="shared" si="3"/>
        <v>0</v>
      </c>
      <c r="H24" s="163"/>
      <c r="I24" s="163"/>
      <c r="J24" s="163"/>
      <c r="K24" s="163"/>
      <c r="L24" s="163"/>
    </row>
    <row r="25" spans="1:12" x14ac:dyDescent="0.25">
      <c r="A25" s="113"/>
      <c r="B25" s="113"/>
      <c r="C25" s="114">
        <v>0</v>
      </c>
      <c r="D25" s="115">
        <v>0</v>
      </c>
      <c r="E25" s="116"/>
      <c r="F25" s="41">
        <f t="shared" si="2"/>
        <v>0</v>
      </c>
      <c r="G25" s="54">
        <f t="shared" si="3"/>
        <v>0</v>
      </c>
      <c r="H25" s="163"/>
      <c r="I25" s="163"/>
      <c r="J25" s="163"/>
      <c r="K25" s="163"/>
      <c r="L25" s="163"/>
    </row>
    <row r="26" spans="1:12" x14ac:dyDescent="0.25">
      <c r="A26" s="113"/>
      <c r="B26" s="113"/>
      <c r="C26" s="114">
        <v>0</v>
      </c>
      <c r="D26" s="115">
        <v>0</v>
      </c>
      <c r="E26" s="116"/>
      <c r="F26" s="41">
        <f t="shared" si="2"/>
        <v>0</v>
      </c>
      <c r="G26" s="54">
        <f t="shared" si="3"/>
        <v>0</v>
      </c>
      <c r="H26" s="163"/>
      <c r="I26" s="163"/>
      <c r="J26" s="163"/>
      <c r="K26" s="163"/>
      <c r="L26" s="163"/>
    </row>
    <row r="27" spans="1:12" ht="15.75" thickBot="1" x14ac:dyDescent="0.3">
      <c r="A27" s="113"/>
      <c r="B27" s="113"/>
      <c r="C27" s="114">
        <v>0</v>
      </c>
      <c r="D27" s="115">
        <v>0</v>
      </c>
      <c r="E27" s="117"/>
      <c r="F27" s="42">
        <f t="shared" si="2"/>
        <v>0</v>
      </c>
      <c r="G27" s="55">
        <f t="shared" si="3"/>
        <v>0</v>
      </c>
      <c r="H27" s="163"/>
      <c r="I27" s="163"/>
      <c r="J27" s="163"/>
      <c r="K27" s="163"/>
      <c r="L27" s="163"/>
    </row>
    <row r="28" spans="1:12" ht="16.5" thickTop="1" thickBot="1" x14ac:dyDescent="0.3">
      <c r="A28" s="188"/>
      <c r="B28" s="188"/>
      <c r="C28" s="163"/>
      <c r="D28" s="189" t="s">
        <v>125</v>
      </c>
      <c r="E28" s="366" t="e">
        <f>(D18*E18+D19*E19+D20*E20+D21*E21+D22*E22+D23*E23+D24*E24+D25*E25+D26*E26+D27*E27)/'1-Projet'!$C$5</f>
        <v>#DIV/0!</v>
      </c>
      <c r="F28" s="181" t="s">
        <v>76</v>
      </c>
      <c r="G28" s="56">
        <f>+SUM(G18:G27)</f>
        <v>0</v>
      </c>
      <c r="H28" s="163"/>
      <c r="I28" s="163"/>
      <c r="J28" s="163"/>
      <c r="K28" s="163"/>
      <c r="L28" s="163"/>
    </row>
    <row r="29" spans="1:12" ht="19.5" thickTop="1" x14ac:dyDescent="0.25">
      <c r="A29" s="297" t="s">
        <v>170</v>
      </c>
      <c r="B29" s="298"/>
      <c r="C29" s="298"/>
      <c r="D29" s="298"/>
      <c r="E29" s="298"/>
      <c r="J29" s="163"/>
      <c r="K29" s="163"/>
      <c r="L29" s="163"/>
    </row>
    <row r="30" spans="1:12" x14ac:dyDescent="0.25">
      <c r="A30" s="299" t="s">
        <v>79</v>
      </c>
      <c r="B30" s="300" t="s">
        <v>69</v>
      </c>
      <c r="C30" s="301" t="s">
        <v>80</v>
      </c>
      <c r="D30" s="302" t="s">
        <v>81</v>
      </c>
      <c r="E30" s="303" t="s">
        <v>82</v>
      </c>
      <c r="F30" s="170" t="s">
        <v>72</v>
      </c>
      <c r="G30" s="304" t="s">
        <v>83</v>
      </c>
      <c r="H30" s="305"/>
      <c r="I30" s="305"/>
      <c r="J30" s="163"/>
      <c r="K30" s="163"/>
      <c r="L30" s="163"/>
    </row>
    <row r="31" spans="1:12" x14ac:dyDescent="0.25">
      <c r="A31" s="71"/>
      <c r="B31" s="72"/>
      <c r="C31" s="72"/>
      <c r="D31" s="73">
        <v>0</v>
      </c>
      <c r="E31" s="74">
        <v>0</v>
      </c>
      <c r="F31" s="75"/>
      <c r="G31" s="33">
        <f>D31*E31*F31</f>
        <v>0</v>
      </c>
      <c r="H31" s="305"/>
      <c r="I31" s="305"/>
      <c r="J31" s="163"/>
      <c r="K31" s="163"/>
      <c r="L31" s="163"/>
    </row>
    <row r="32" spans="1:12" x14ac:dyDescent="0.25">
      <c r="A32" s="71"/>
      <c r="B32" s="72"/>
      <c r="C32" s="72"/>
      <c r="D32" s="73">
        <v>0</v>
      </c>
      <c r="E32" s="74">
        <v>0</v>
      </c>
      <c r="F32" s="75"/>
      <c r="G32" s="33">
        <f t="shared" ref="G32:G35" si="4">D32*E32*F32</f>
        <v>0</v>
      </c>
      <c r="H32" s="305"/>
      <c r="I32" s="305"/>
      <c r="J32" s="163"/>
      <c r="K32" s="163"/>
      <c r="L32" s="163"/>
    </row>
    <row r="33" spans="1:12" x14ac:dyDescent="0.25">
      <c r="A33" s="71"/>
      <c r="B33" s="72"/>
      <c r="C33" s="72"/>
      <c r="D33" s="73">
        <v>0</v>
      </c>
      <c r="E33" s="74">
        <v>0</v>
      </c>
      <c r="F33" s="75"/>
      <c r="G33" s="33">
        <f t="shared" si="4"/>
        <v>0</v>
      </c>
      <c r="H33" s="305"/>
      <c r="I33" s="305"/>
      <c r="J33" s="163"/>
      <c r="K33" s="163"/>
      <c r="L33" s="163"/>
    </row>
    <row r="34" spans="1:12" x14ac:dyDescent="0.25">
      <c r="A34" s="71"/>
      <c r="B34" s="72"/>
      <c r="C34" s="72"/>
      <c r="D34" s="73">
        <v>0</v>
      </c>
      <c r="E34" s="74">
        <v>0</v>
      </c>
      <c r="F34" s="75"/>
      <c r="G34" s="33">
        <f t="shared" si="4"/>
        <v>0</v>
      </c>
      <c r="H34" s="305"/>
      <c r="I34" s="305"/>
      <c r="J34" s="163"/>
      <c r="K34" s="163"/>
      <c r="L34" s="163"/>
    </row>
    <row r="35" spans="1:12" ht="15.75" thickBot="1" x14ac:dyDescent="0.3">
      <c r="A35" s="71"/>
      <c r="B35" s="72"/>
      <c r="C35" s="72"/>
      <c r="D35" s="73">
        <v>0</v>
      </c>
      <c r="E35" s="74">
        <v>0</v>
      </c>
      <c r="F35" s="75"/>
      <c r="G35" s="33">
        <f t="shared" si="4"/>
        <v>0</v>
      </c>
      <c r="H35" s="305"/>
      <c r="I35" s="305"/>
      <c r="J35" s="163"/>
      <c r="K35" s="163"/>
      <c r="L35" s="163"/>
    </row>
    <row r="36" spans="1:12" ht="15.75" thickBot="1" x14ac:dyDescent="0.3">
      <c r="A36" s="306"/>
      <c r="B36" s="306"/>
      <c r="C36" s="306"/>
      <c r="D36" s="306"/>
      <c r="E36" s="248"/>
      <c r="F36" s="307" t="s">
        <v>76</v>
      </c>
      <c r="G36" s="33">
        <f>SUM(G31:G35)</f>
        <v>0</v>
      </c>
      <c r="H36" s="305"/>
      <c r="I36" s="305"/>
      <c r="J36" s="163"/>
      <c r="K36" s="163"/>
      <c r="L36" s="163"/>
    </row>
    <row r="37" spans="1:12" ht="18.75" x14ac:dyDescent="0.25">
      <c r="A37" s="190" t="s">
        <v>209</v>
      </c>
      <c r="B37" s="191"/>
      <c r="C37" s="494"/>
      <c r="D37" s="490"/>
      <c r="E37" s="490"/>
      <c r="F37" s="163"/>
      <c r="G37" s="163"/>
      <c r="H37" s="163"/>
      <c r="I37" s="163"/>
      <c r="J37" s="163"/>
      <c r="K37" s="163"/>
      <c r="L37" s="163"/>
    </row>
    <row r="38" spans="1:12" x14ac:dyDescent="0.25">
      <c r="A38" s="312" t="s">
        <v>79</v>
      </c>
      <c r="B38" s="312" t="s">
        <v>84</v>
      </c>
      <c r="C38" s="313" t="s">
        <v>82</v>
      </c>
      <c r="D38" s="491"/>
      <c r="E38" s="491"/>
      <c r="F38" s="163"/>
      <c r="G38" s="163"/>
      <c r="H38" s="163"/>
      <c r="I38" s="163"/>
      <c r="J38" s="163"/>
      <c r="K38" s="163"/>
      <c r="L38" s="163"/>
    </row>
    <row r="39" spans="1:12" x14ac:dyDescent="0.25">
      <c r="A39" s="121"/>
      <c r="B39" s="121"/>
      <c r="C39" s="121"/>
      <c r="D39" s="492"/>
      <c r="E39" s="493"/>
      <c r="F39" s="163"/>
      <c r="G39" s="163"/>
      <c r="H39" s="163"/>
      <c r="I39" s="163"/>
      <c r="J39" s="163"/>
      <c r="K39" s="163"/>
      <c r="L39" s="163"/>
    </row>
    <row r="40" spans="1:12" x14ac:dyDescent="0.25">
      <c r="A40" s="121"/>
      <c r="B40" s="121"/>
      <c r="C40" s="121"/>
      <c r="D40" s="492"/>
      <c r="E40" s="493"/>
      <c r="F40" s="163"/>
      <c r="G40" s="163"/>
      <c r="H40" s="163"/>
      <c r="I40" s="163"/>
      <c r="J40" s="163"/>
      <c r="K40" s="163"/>
      <c r="L40" s="163"/>
    </row>
    <row r="41" spans="1:12" x14ac:dyDescent="0.25">
      <c r="A41" s="121"/>
      <c r="B41" s="121"/>
      <c r="C41" s="121"/>
      <c r="D41" s="492"/>
      <c r="E41" s="493"/>
      <c r="F41" s="163"/>
      <c r="G41" s="163"/>
      <c r="H41" s="163"/>
      <c r="I41" s="163"/>
      <c r="J41" s="163"/>
      <c r="K41" s="163"/>
      <c r="L41" s="163"/>
    </row>
    <row r="42" spans="1:12" x14ac:dyDescent="0.25">
      <c r="A42" s="121"/>
      <c r="B42" s="121"/>
      <c r="C42" s="121"/>
      <c r="D42" s="492"/>
      <c r="E42" s="493"/>
      <c r="F42" s="163"/>
      <c r="G42" s="163"/>
      <c r="H42" s="163"/>
      <c r="I42" s="163"/>
      <c r="J42" s="163"/>
      <c r="K42" s="163"/>
      <c r="L42" s="163"/>
    </row>
    <row r="43" spans="1:12" x14ac:dyDescent="0.25">
      <c r="A43" s="121"/>
      <c r="B43" s="121"/>
      <c r="C43" s="121"/>
      <c r="D43" s="492"/>
      <c r="E43" s="493"/>
      <c r="F43" s="163"/>
      <c r="G43" s="163"/>
      <c r="H43" s="163"/>
      <c r="I43" s="163"/>
      <c r="J43" s="163"/>
      <c r="K43" s="163"/>
      <c r="L43" s="163"/>
    </row>
    <row r="44" spans="1:12" ht="15.75" thickBot="1" x14ac:dyDescent="0.3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</row>
    <row r="45" spans="1:12" ht="24" thickBot="1" x14ac:dyDescent="0.3">
      <c r="A45" s="317" t="s">
        <v>85</v>
      </c>
      <c r="B45" s="495"/>
      <c r="C45" s="199"/>
      <c r="D45" s="200"/>
      <c r="E45" s="201"/>
      <c r="F45" s="201"/>
      <c r="G45" s="201"/>
      <c r="H45" s="201"/>
      <c r="I45" s="201"/>
      <c r="J45" s="201"/>
      <c r="K45" s="201"/>
      <c r="L45" s="201"/>
    </row>
    <row r="46" spans="1:12" ht="44.25" customHeight="1" x14ac:dyDescent="0.25">
      <c r="A46" s="202"/>
      <c r="B46" s="203" t="s">
        <v>86</v>
      </c>
      <c r="C46" s="204" t="s">
        <v>87</v>
      </c>
      <c r="D46" s="205" t="s">
        <v>88</v>
      </c>
      <c r="E46" s="201"/>
      <c r="F46" s="201"/>
      <c r="G46" s="201"/>
      <c r="H46" s="201"/>
      <c r="I46" s="201"/>
      <c r="J46" s="201"/>
      <c r="K46" s="201"/>
      <c r="L46" s="201"/>
    </row>
    <row r="47" spans="1:12" ht="69.75" customHeight="1" x14ac:dyDescent="0.25">
      <c r="A47" s="206" t="s">
        <v>89</v>
      </c>
      <c r="B47" s="80"/>
      <c r="C47" s="81"/>
      <c r="D47" s="82">
        <v>0</v>
      </c>
      <c r="E47" s="201"/>
      <c r="F47" s="201"/>
      <c r="G47" s="201"/>
      <c r="H47" s="201"/>
      <c r="I47" s="201"/>
      <c r="J47" s="201"/>
      <c r="K47" s="201"/>
      <c r="L47" s="201"/>
    </row>
    <row r="48" spans="1:12" ht="69.75" customHeight="1" x14ac:dyDescent="0.25">
      <c r="A48" s="206" t="s">
        <v>205</v>
      </c>
      <c r="B48" s="80"/>
      <c r="C48" s="81"/>
      <c r="D48" s="82">
        <v>0</v>
      </c>
      <c r="E48" s="201"/>
      <c r="F48" s="201"/>
      <c r="G48" s="201"/>
      <c r="H48" s="201"/>
      <c r="I48" s="201"/>
      <c r="J48" s="201"/>
      <c r="K48" s="201"/>
      <c r="L48" s="201"/>
    </row>
    <row r="49" spans="1:12" ht="69.75" customHeight="1" x14ac:dyDescent="0.25">
      <c r="A49" s="206" t="s">
        <v>93</v>
      </c>
      <c r="B49" s="80"/>
      <c r="C49" s="81"/>
      <c r="D49" s="82">
        <v>0</v>
      </c>
      <c r="E49" s="201"/>
      <c r="F49" s="201"/>
      <c r="G49" s="201"/>
      <c r="H49" s="201"/>
      <c r="I49" s="201"/>
      <c r="J49" s="201"/>
      <c r="K49" s="201"/>
      <c r="L49" s="201"/>
    </row>
    <row r="50" spans="1:12" ht="69.75" customHeight="1" x14ac:dyDescent="0.25">
      <c r="A50" s="206" t="s">
        <v>94</v>
      </c>
      <c r="B50" s="80"/>
      <c r="C50" s="81"/>
      <c r="D50" s="82">
        <v>0</v>
      </c>
      <c r="E50" s="201"/>
      <c r="F50" s="201"/>
      <c r="G50" s="201"/>
      <c r="H50" s="201"/>
      <c r="I50" s="201"/>
      <c r="J50" s="201"/>
      <c r="K50" s="201"/>
      <c r="L50" s="201"/>
    </row>
    <row r="51" spans="1:12" ht="69.75" customHeight="1" x14ac:dyDescent="0.25">
      <c r="A51" s="206" t="s">
        <v>95</v>
      </c>
      <c r="B51" s="207"/>
      <c r="C51" s="208"/>
      <c r="D51" s="58">
        <f>E65</f>
        <v>0</v>
      </c>
      <c r="E51" s="201"/>
      <c r="F51" s="201"/>
      <c r="G51" s="201"/>
      <c r="H51" s="201"/>
      <c r="I51" s="201"/>
      <c r="J51" s="201"/>
      <c r="K51" s="201"/>
      <c r="L51" s="201"/>
    </row>
    <row r="52" spans="1:12" x14ac:dyDescent="0.25">
      <c r="A52" s="209"/>
      <c r="B52" s="209"/>
      <c r="C52" s="210" t="s">
        <v>96</v>
      </c>
      <c r="D52" s="43">
        <f>SUM(D47:D51)</f>
        <v>0</v>
      </c>
      <c r="E52" s="201"/>
      <c r="F52" s="201"/>
      <c r="G52" s="201"/>
      <c r="H52" s="201"/>
      <c r="I52" s="201"/>
      <c r="J52" s="201"/>
      <c r="K52" s="201"/>
      <c r="L52" s="201"/>
    </row>
    <row r="53" spans="1:12" ht="26.25" x14ac:dyDescent="0.25">
      <c r="A53" s="211" t="s">
        <v>97</v>
      </c>
      <c r="B53" s="212"/>
      <c r="C53" s="212"/>
      <c r="D53" s="213"/>
      <c r="E53" s="214"/>
      <c r="F53" s="215"/>
      <c r="G53" s="215"/>
      <c r="H53" s="215"/>
      <c r="I53" s="215"/>
      <c r="J53" s="163"/>
      <c r="K53" s="163"/>
      <c r="L53" s="163"/>
    </row>
    <row r="54" spans="1:12" x14ac:dyDescent="0.25">
      <c r="A54" s="216" t="s">
        <v>98</v>
      </c>
      <c r="B54" s="216" t="s">
        <v>99</v>
      </c>
      <c r="C54" s="216" t="s">
        <v>100</v>
      </c>
      <c r="D54" s="217" t="s">
        <v>101</v>
      </c>
      <c r="E54" s="217" t="s">
        <v>102</v>
      </c>
      <c r="F54" s="163"/>
      <c r="G54" s="163"/>
      <c r="H54" s="163"/>
      <c r="I54" s="163"/>
      <c r="J54" s="163"/>
      <c r="K54" s="163"/>
      <c r="L54" s="163"/>
    </row>
    <row r="55" spans="1:12" x14ac:dyDescent="0.25">
      <c r="A55" s="126"/>
      <c r="B55" s="126"/>
      <c r="C55" s="126"/>
      <c r="D55" s="126"/>
      <c r="E55" s="127">
        <v>0</v>
      </c>
      <c r="F55" s="163"/>
      <c r="G55" s="163"/>
      <c r="H55" s="163"/>
      <c r="I55" s="163"/>
      <c r="J55" s="163"/>
      <c r="K55" s="163"/>
      <c r="L55" s="163"/>
    </row>
    <row r="56" spans="1:12" x14ac:dyDescent="0.25">
      <c r="A56" s="119"/>
      <c r="B56" s="119"/>
      <c r="C56" s="119"/>
      <c r="D56" s="119"/>
      <c r="E56" s="128">
        <v>0</v>
      </c>
      <c r="F56" s="163"/>
      <c r="G56" s="163"/>
      <c r="H56" s="163"/>
      <c r="I56" s="163"/>
      <c r="J56" s="163"/>
      <c r="K56" s="163"/>
      <c r="L56" s="163"/>
    </row>
    <row r="57" spans="1:12" x14ac:dyDescent="0.25">
      <c r="A57" s="119"/>
      <c r="B57" s="119"/>
      <c r="C57" s="119"/>
      <c r="D57" s="119"/>
      <c r="E57" s="128">
        <v>0</v>
      </c>
      <c r="F57" s="163"/>
      <c r="G57" s="163"/>
      <c r="H57" s="163"/>
      <c r="I57" s="163"/>
      <c r="J57" s="163"/>
      <c r="K57" s="163"/>
      <c r="L57" s="163"/>
    </row>
    <row r="58" spans="1:12" x14ac:dyDescent="0.25">
      <c r="A58" s="119"/>
      <c r="B58" s="119"/>
      <c r="C58" s="119"/>
      <c r="D58" s="119"/>
      <c r="E58" s="128">
        <v>0</v>
      </c>
      <c r="F58" s="163"/>
      <c r="G58" s="163"/>
      <c r="H58" s="163"/>
      <c r="I58" s="163"/>
      <c r="J58" s="163"/>
      <c r="K58" s="163"/>
      <c r="L58" s="163"/>
    </row>
    <row r="59" spans="1:12" x14ac:dyDescent="0.25">
      <c r="A59" s="119"/>
      <c r="B59" s="119"/>
      <c r="C59" s="119"/>
      <c r="D59" s="119"/>
      <c r="E59" s="128">
        <v>0</v>
      </c>
      <c r="F59" s="163"/>
      <c r="G59" s="163"/>
      <c r="H59" s="163"/>
      <c r="I59" s="163"/>
      <c r="J59" s="163"/>
      <c r="K59" s="163"/>
      <c r="L59" s="163"/>
    </row>
    <row r="60" spans="1:12" x14ac:dyDescent="0.25">
      <c r="A60" s="119"/>
      <c r="B60" s="119"/>
      <c r="C60" s="119"/>
      <c r="D60" s="119"/>
      <c r="E60" s="128">
        <v>0</v>
      </c>
      <c r="F60" s="163"/>
      <c r="G60" s="163"/>
      <c r="H60" s="163"/>
      <c r="I60" s="163"/>
      <c r="J60" s="163"/>
      <c r="K60" s="163"/>
      <c r="L60" s="163"/>
    </row>
    <row r="61" spans="1:12" x14ac:dyDescent="0.25">
      <c r="A61" s="119"/>
      <c r="B61" s="119"/>
      <c r="C61" s="119"/>
      <c r="D61" s="119"/>
      <c r="E61" s="128">
        <v>0</v>
      </c>
      <c r="F61" s="163"/>
      <c r="G61" s="163"/>
      <c r="H61" s="163"/>
      <c r="I61" s="163"/>
      <c r="J61" s="163"/>
      <c r="K61" s="163"/>
      <c r="L61" s="163"/>
    </row>
    <row r="62" spans="1:12" x14ac:dyDescent="0.25">
      <c r="A62" s="119"/>
      <c r="B62" s="119"/>
      <c r="C62" s="119"/>
      <c r="D62" s="119"/>
      <c r="E62" s="128">
        <v>0</v>
      </c>
      <c r="F62" s="163"/>
      <c r="G62" s="163"/>
      <c r="H62" s="163"/>
      <c r="I62" s="163"/>
      <c r="J62" s="163"/>
      <c r="K62" s="163"/>
      <c r="L62" s="163"/>
    </row>
    <row r="63" spans="1:12" x14ac:dyDescent="0.25">
      <c r="A63" s="119"/>
      <c r="B63" s="119"/>
      <c r="C63" s="119"/>
      <c r="D63" s="119"/>
      <c r="E63" s="128">
        <v>0</v>
      </c>
      <c r="F63" s="163"/>
      <c r="G63" s="163"/>
      <c r="H63" s="163"/>
      <c r="I63" s="163"/>
      <c r="J63" s="163"/>
      <c r="K63" s="163"/>
      <c r="L63" s="163"/>
    </row>
    <row r="64" spans="1:12" x14ac:dyDescent="0.25">
      <c r="A64" s="119"/>
      <c r="B64" s="119"/>
      <c r="C64" s="119"/>
      <c r="D64" s="119"/>
      <c r="E64" s="128">
        <v>0</v>
      </c>
      <c r="F64" s="163"/>
      <c r="G64" s="163"/>
      <c r="H64" s="163"/>
      <c r="I64" s="163"/>
      <c r="J64" s="163"/>
      <c r="K64" s="163"/>
      <c r="L64" s="163"/>
    </row>
    <row r="65" spans="1:12" ht="15.75" thickBot="1" x14ac:dyDescent="0.3">
      <c r="A65" s="218"/>
      <c r="B65" s="219"/>
      <c r="C65" s="177"/>
      <c r="D65" s="210" t="s">
        <v>76</v>
      </c>
      <c r="E65" s="47">
        <f>SUM(E55:E64)</f>
        <v>0</v>
      </c>
      <c r="F65" s="163"/>
      <c r="G65" s="163"/>
      <c r="H65" s="163"/>
      <c r="I65" s="163"/>
      <c r="J65" s="163"/>
      <c r="K65" s="163"/>
      <c r="L65" s="163"/>
    </row>
    <row r="66" spans="1:12" ht="24" thickTop="1" x14ac:dyDescent="0.25">
      <c r="A66" s="328" t="s">
        <v>103</v>
      </c>
      <c r="B66" s="201"/>
      <c r="C66" s="201"/>
      <c r="D66" s="201"/>
      <c r="E66" s="201"/>
      <c r="F66" s="201"/>
      <c r="G66" s="201"/>
      <c r="H66" s="201"/>
      <c r="I66" s="163"/>
      <c r="J66" s="201"/>
      <c r="K66" s="201"/>
      <c r="L66" s="201"/>
    </row>
    <row r="67" spans="1:12" ht="26.25" x14ac:dyDescent="0.25">
      <c r="A67" s="476" t="s">
        <v>104</v>
      </c>
      <c r="B67" s="477"/>
      <c r="C67" s="478"/>
      <c r="D67" s="478"/>
      <c r="E67" s="478"/>
      <c r="F67" s="478"/>
      <c r="G67" s="478"/>
      <c r="H67" s="479"/>
      <c r="I67" s="163"/>
      <c r="J67" s="163"/>
      <c r="K67" s="163"/>
      <c r="L67" s="163"/>
    </row>
    <row r="68" spans="1:12" ht="75" x14ac:dyDescent="0.25">
      <c r="A68" s="480"/>
      <c r="B68" s="222" t="s">
        <v>105</v>
      </c>
      <c r="C68" s="222" t="s">
        <v>106</v>
      </c>
      <c r="D68" s="222" t="s">
        <v>167</v>
      </c>
      <c r="E68" s="223" t="s">
        <v>107</v>
      </c>
      <c r="F68" s="223" t="s">
        <v>108</v>
      </c>
      <c r="G68" s="223" t="s">
        <v>109</v>
      </c>
      <c r="H68" s="481" t="s">
        <v>110</v>
      </c>
      <c r="J68" s="163"/>
      <c r="K68" s="163"/>
      <c r="L68" s="163"/>
    </row>
    <row r="69" spans="1:12" x14ac:dyDescent="0.25">
      <c r="A69" s="480"/>
      <c r="B69" s="129"/>
      <c r="C69" s="129"/>
      <c r="D69" s="129"/>
      <c r="E69" s="149">
        <v>0</v>
      </c>
      <c r="F69" s="130"/>
      <c r="G69" s="150">
        <v>0</v>
      </c>
      <c r="H69" s="146">
        <f>E69*G69</f>
        <v>0</v>
      </c>
      <c r="J69" s="163"/>
      <c r="K69" s="163"/>
      <c r="L69" s="163"/>
    </row>
    <row r="70" spans="1:12" x14ac:dyDescent="0.25">
      <c r="A70" s="480"/>
      <c r="B70" s="131"/>
      <c r="C70" s="131"/>
      <c r="D70" s="131"/>
      <c r="E70" s="149">
        <v>0</v>
      </c>
      <c r="F70" s="132"/>
      <c r="G70" s="151">
        <v>0</v>
      </c>
      <c r="H70" s="146">
        <f t="shared" ref="H70:H78" si="5">E70*G70</f>
        <v>0</v>
      </c>
      <c r="J70" s="163"/>
      <c r="K70" s="163"/>
      <c r="L70" s="163"/>
    </row>
    <row r="71" spans="1:12" x14ac:dyDescent="0.25">
      <c r="A71" s="480"/>
      <c r="B71" s="131"/>
      <c r="C71" s="131"/>
      <c r="D71" s="131"/>
      <c r="E71" s="149">
        <v>0</v>
      </c>
      <c r="F71" s="132"/>
      <c r="G71" s="151">
        <v>0</v>
      </c>
      <c r="H71" s="146">
        <f t="shared" si="5"/>
        <v>0</v>
      </c>
      <c r="J71" s="163"/>
      <c r="K71" s="163"/>
      <c r="L71" s="163"/>
    </row>
    <row r="72" spans="1:12" x14ac:dyDescent="0.25">
      <c r="A72" s="480"/>
      <c r="B72" s="131"/>
      <c r="C72" s="131"/>
      <c r="D72" s="131"/>
      <c r="E72" s="149">
        <v>0</v>
      </c>
      <c r="F72" s="132"/>
      <c r="G72" s="151">
        <v>0</v>
      </c>
      <c r="H72" s="146">
        <f t="shared" si="5"/>
        <v>0</v>
      </c>
      <c r="J72" s="163"/>
      <c r="K72" s="163"/>
      <c r="L72" s="163"/>
    </row>
    <row r="73" spans="1:12" x14ac:dyDescent="0.25">
      <c r="A73" s="480"/>
      <c r="B73" s="131"/>
      <c r="C73" s="131"/>
      <c r="D73" s="131"/>
      <c r="E73" s="149">
        <v>0</v>
      </c>
      <c r="F73" s="132"/>
      <c r="G73" s="151">
        <v>0</v>
      </c>
      <c r="H73" s="146">
        <f t="shared" si="5"/>
        <v>0</v>
      </c>
      <c r="J73" s="163"/>
      <c r="K73" s="163"/>
      <c r="L73" s="163"/>
    </row>
    <row r="74" spans="1:12" x14ac:dyDescent="0.25">
      <c r="A74" s="480"/>
      <c r="B74" s="131"/>
      <c r="C74" s="131"/>
      <c r="D74" s="131"/>
      <c r="E74" s="149">
        <v>0</v>
      </c>
      <c r="F74" s="132"/>
      <c r="G74" s="151">
        <v>0</v>
      </c>
      <c r="H74" s="146">
        <f t="shared" si="5"/>
        <v>0</v>
      </c>
      <c r="J74" s="163"/>
      <c r="K74" s="163"/>
      <c r="L74" s="163"/>
    </row>
    <row r="75" spans="1:12" x14ac:dyDescent="0.25">
      <c r="A75" s="480"/>
      <c r="B75" s="131"/>
      <c r="C75" s="131"/>
      <c r="D75" s="131"/>
      <c r="E75" s="149">
        <v>0</v>
      </c>
      <c r="F75" s="132"/>
      <c r="G75" s="151">
        <v>0</v>
      </c>
      <c r="H75" s="146">
        <f t="shared" si="5"/>
        <v>0</v>
      </c>
      <c r="J75" s="163"/>
      <c r="K75" s="163"/>
      <c r="L75" s="163"/>
    </row>
    <row r="76" spans="1:12" x14ac:dyDescent="0.25">
      <c r="A76" s="480"/>
      <c r="B76" s="131"/>
      <c r="C76" s="131"/>
      <c r="D76" s="131"/>
      <c r="E76" s="149">
        <v>0</v>
      </c>
      <c r="F76" s="132"/>
      <c r="G76" s="151">
        <v>0</v>
      </c>
      <c r="H76" s="146">
        <f t="shared" si="5"/>
        <v>0</v>
      </c>
      <c r="J76" s="163"/>
      <c r="K76" s="163"/>
      <c r="L76" s="163"/>
    </row>
    <row r="77" spans="1:12" x14ac:dyDescent="0.25">
      <c r="A77" s="480"/>
      <c r="B77" s="131"/>
      <c r="C77" s="131"/>
      <c r="D77" s="131"/>
      <c r="E77" s="149">
        <v>0</v>
      </c>
      <c r="F77" s="132"/>
      <c r="G77" s="151">
        <v>0</v>
      </c>
      <c r="H77" s="146">
        <f t="shared" si="5"/>
        <v>0</v>
      </c>
      <c r="J77" s="163"/>
      <c r="K77" s="163"/>
      <c r="L77" s="163"/>
    </row>
    <row r="78" spans="1:12" x14ac:dyDescent="0.25">
      <c r="A78" s="480"/>
      <c r="B78" s="131"/>
      <c r="C78" s="131"/>
      <c r="D78" s="131"/>
      <c r="E78" s="149">
        <v>0</v>
      </c>
      <c r="F78" s="132"/>
      <c r="G78" s="151">
        <v>0</v>
      </c>
      <c r="H78" s="146">
        <f t="shared" si="5"/>
        <v>0</v>
      </c>
      <c r="J78" s="163"/>
      <c r="K78" s="163"/>
      <c r="L78" s="163"/>
    </row>
    <row r="79" spans="1:12" x14ac:dyDescent="0.25">
      <c r="A79" s="482"/>
      <c r="B79" s="218"/>
      <c r="C79" s="235"/>
      <c r="D79" s="235"/>
      <c r="E79" s="219"/>
      <c r="F79" s="177"/>
      <c r="G79" s="210" t="s">
        <v>76</v>
      </c>
      <c r="H79" s="47">
        <f>SUM(H69:H78)</f>
        <v>0</v>
      </c>
      <c r="J79" s="163"/>
      <c r="K79" s="163"/>
      <c r="L79" s="163"/>
    </row>
    <row r="80" spans="1:12" ht="26.25" x14ac:dyDescent="0.25">
      <c r="A80" s="211" t="s">
        <v>111</v>
      </c>
      <c r="B80" s="220"/>
      <c r="C80" s="220"/>
      <c r="D80" s="230"/>
      <c r="E80" s="230"/>
      <c r="F80" s="230"/>
      <c r="G80" s="230"/>
      <c r="H80" s="230"/>
      <c r="I80" s="230"/>
      <c r="J80" s="230"/>
      <c r="K80" s="230"/>
      <c r="L80" s="231"/>
    </row>
    <row r="81" spans="1:12" ht="51" x14ac:dyDescent="0.25">
      <c r="A81" s="216" t="s">
        <v>112</v>
      </c>
      <c r="B81" s="216" t="s">
        <v>113</v>
      </c>
      <c r="C81" s="216" t="s">
        <v>106</v>
      </c>
      <c r="D81" s="216" t="s">
        <v>167</v>
      </c>
      <c r="E81" s="217" t="s">
        <v>107</v>
      </c>
      <c r="F81" s="232" t="s">
        <v>123</v>
      </c>
      <c r="G81" s="217" t="s">
        <v>108</v>
      </c>
      <c r="H81" s="216" t="s">
        <v>173</v>
      </c>
      <c r="I81" s="216" t="s">
        <v>114</v>
      </c>
      <c r="J81" s="233" t="s">
        <v>174</v>
      </c>
      <c r="K81" s="234" t="s">
        <v>115</v>
      </c>
      <c r="L81" s="233" t="s">
        <v>175</v>
      </c>
    </row>
    <row r="82" spans="1:12" x14ac:dyDescent="0.25">
      <c r="A82" s="129" t="s">
        <v>2</v>
      </c>
      <c r="B82" s="129"/>
      <c r="C82" s="129"/>
      <c r="D82" s="133"/>
      <c r="E82" s="134">
        <v>0</v>
      </c>
      <c r="F82" s="45">
        <f>IF(A82=LISTE!$E$3,36,IF(A82=LISTE!$E$4,60,0))</f>
        <v>0</v>
      </c>
      <c r="G82" s="137"/>
      <c r="H82" s="138"/>
      <c r="I82" s="152">
        <v>0</v>
      </c>
      <c r="J82" s="46" t="str">
        <f>IF(F82=0,"",E82/F82*12*I82)</f>
        <v/>
      </c>
      <c r="K82" s="140"/>
      <c r="L82" s="46" t="str">
        <f>IF(J82="","",J82/12*K82)</f>
        <v/>
      </c>
    </row>
    <row r="83" spans="1:12" x14ac:dyDescent="0.25">
      <c r="A83" s="129" t="s">
        <v>2</v>
      </c>
      <c r="B83" s="131"/>
      <c r="C83" s="131"/>
      <c r="D83" s="135"/>
      <c r="E83" s="134">
        <v>0</v>
      </c>
      <c r="F83" s="45">
        <f>IF(A83=LISTE!$E$3,36,IF(A83=LISTE!$E$4,60,0))</f>
        <v>0</v>
      </c>
      <c r="G83" s="139"/>
      <c r="H83" s="108"/>
      <c r="I83" s="152">
        <v>0</v>
      </c>
      <c r="J83" s="46" t="str">
        <f t="shared" ref="J83:J91" si="6">IF(F83=0,"",E83/F83*12*I83)</f>
        <v/>
      </c>
      <c r="K83" s="141"/>
      <c r="L83" s="46" t="str">
        <f t="shared" ref="L83:L91" si="7">IF(J83="","",J83/12*K83)</f>
        <v/>
      </c>
    </row>
    <row r="84" spans="1:12" x14ac:dyDescent="0.25">
      <c r="A84" s="129" t="s">
        <v>2</v>
      </c>
      <c r="B84" s="131"/>
      <c r="C84" s="131"/>
      <c r="D84" s="135"/>
      <c r="E84" s="134">
        <v>0</v>
      </c>
      <c r="F84" s="45">
        <f>IF(A84=LISTE!$E$3,36,IF(A84=LISTE!$E$4,60,0))</f>
        <v>0</v>
      </c>
      <c r="G84" s="139"/>
      <c r="H84" s="135"/>
      <c r="I84" s="152">
        <v>0</v>
      </c>
      <c r="J84" s="46" t="str">
        <f t="shared" si="6"/>
        <v/>
      </c>
      <c r="K84" s="141"/>
      <c r="L84" s="46" t="str">
        <f t="shared" si="7"/>
        <v/>
      </c>
    </row>
    <row r="85" spans="1:12" x14ac:dyDescent="0.25">
      <c r="A85" s="129" t="s">
        <v>2</v>
      </c>
      <c r="B85" s="131"/>
      <c r="C85" s="131"/>
      <c r="D85" s="135"/>
      <c r="E85" s="136">
        <v>0</v>
      </c>
      <c r="F85" s="45">
        <f>IF(A85=LISTE!$E$3,36,IF(A85=LISTE!$E$4,60,0))</f>
        <v>0</v>
      </c>
      <c r="G85" s="139"/>
      <c r="H85" s="135"/>
      <c r="I85" s="152">
        <v>0</v>
      </c>
      <c r="J85" s="46" t="str">
        <f t="shared" si="6"/>
        <v/>
      </c>
      <c r="K85" s="141"/>
      <c r="L85" s="46" t="str">
        <f t="shared" si="7"/>
        <v/>
      </c>
    </row>
    <row r="86" spans="1:12" x14ac:dyDescent="0.25">
      <c r="A86" s="129" t="s">
        <v>2</v>
      </c>
      <c r="B86" s="131"/>
      <c r="C86" s="131"/>
      <c r="D86" s="135"/>
      <c r="E86" s="136">
        <v>0</v>
      </c>
      <c r="F86" s="45">
        <f>IF(A86=LISTE!$E$3,36,IF(A86=LISTE!$E$4,60,0))</f>
        <v>0</v>
      </c>
      <c r="G86" s="139"/>
      <c r="H86" s="135"/>
      <c r="I86" s="152">
        <v>0</v>
      </c>
      <c r="J86" s="46" t="str">
        <f t="shared" si="6"/>
        <v/>
      </c>
      <c r="K86" s="141"/>
      <c r="L86" s="46" t="str">
        <f t="shared" si="7"/>
        <v/>
      </c>
    </row>
    <row r="87" spans="1:12" x14ac:dyDescent="0.25">
      <c r="A87" s="129" t="s">
        <v>2</v>
      </c>
      <c r="B87" s="131"/>
      <c r="C87" s="131"/>
      <c r="D87" s="135"/>
      <c r="E87" s="136">
        <v>0</v>
      </c>
      <c r="F87" s="45">
        <f>IF(A87=LISTE!$E$3,36,IF(A87=LISTE!$E$4,60,0))</f>
        <v>0</v>
      </c>
      <c r="G87" s="139"/>
      <c r="H87" s="135"/>
      <c r="I87" s="152">
        <v>0</v>
      </c>
      <c r="J87" s="46" t="str">
        <f t="shared" si="6"/>
        <v/>
      </c>
      <c r="K87" s="141"/>
      <c r="L87" s="46" t="str">
        <f t="shared" si="7"/>
        <v/>
      </c>
    </row>
    <row r="88" spans="1:12" x14ac:dyDescent="0.25">
      <c r="A88" s="129" t="s">
        <v>2</v>
      </c>
      <c r="B88" s="131"/>
      <c r="C88" s="131"/>
      <c r="D88" s="135"/>
      <c r="E88" s="136">
        <v>0</v>
      </c>
      <c r="F88" s="45">
        <f>IF(A88=LISTE!$E$3,36,IF(A88=LISTE!$E$4,60,0))</f>
        <v>0</v>
      </c>
      <c r="G88" s="139"/>
      <c r="H88" s="135"/>
      <c r="I88" s="152">
        <v>0</v>
      </c>
      <c r="J88" s="46" t="str">
        <f t="shared" si="6"/>
        <v/>
      </c>
      <c r="K88" s="141"/>
      <c r="L88" s="46" t="str">
        <f t="shared" si="7"/>
        <v/>
      </c>
    </row>
    <row r="89" spans="1:12" x14ac:dyDescent="0.25">
      <c r="A89" s="129" t="s">
        <v>2</v>
      </c>
      <c r="B89" s="131"/>
      <c r="C89" s="131"/>
      <c r="D89" s="135"/>
      <c r="E89" s="136">
        <v>0</v>
      </c>
      <c r="F89" s="45">
        <f>IF(A89=LISTE!$E$3,36,IF(A89=LISTE!$E$4,60,0))</f>
        <v>0</v>
      </c>
      <c r="G89" s="139"/>
      <c r="H89" s="135"/>
      <c r="I89" s="152">
        <v>0</v>
      </c>
      <c r="J89" s="46" t="str">
        <f t="shared" si="6"/>
        <v/>
      </c>
      <c r="K89" s="141"/>
      <c r="L89" s="46" t="str">
        <f t="shared" si="7"/>
        <v/>
      </c>
    </row>
    <row r="90" spans="1:12" x14ac:dyDescent="0.25">
      <c r="A90" s="129" t="s">
        <v>2</v>
      </c>
      <c r="B90" s="131"/>
      <c r="C90" s="131"/>
      <c r="D90" s="135"/>
      <c r="E90" s="136">
        <v>0</v>
      </c>
      <c r="F90" s="45">
        <f>IF(A90=LISTE!$E$3,36,IF(A90=LISTE!$E$4,60,0))</f>
        <v>0</v>
      </c>
      <c r="G90" s="139"/>
      <c r="H90" s="135"/>
      <c r="I90" s="152">
        <v>0</v>
      </c>
      <c r="J90" s="46" t="str">
        <f t="shared" si="6"/>
        <v/>
      </c>
      <c r="K90" s="141"/>
      <c r="L90" s="46" t="str">
        <f t="shared" si="7"/>
        <v/>
      </c>
    </row>
    <row r="91" spans="1:12" x14ac:dyDescent="0.25">
      <c r="A91" s="129" t="s">
        <v>2</v>
      </c>
      <c r="B91" s="131"/>
      <c r="C91" s="131"/>
      <c r="D91" s="135"/>
      <c r="E91" s="136">
        <v>0</v>
      </c>
      <c r="F91" s="45">
        <f>IF(A91=LISTE!$E$3,36,IF(A91=LISTE!$E$4,60,0))</f>
        <v>0</v>
      </c>
      <c r="G91" s="139"/>
      <c r="H91" s="135"/>
      <c r="I91" s="152">
        <v>0</v>
      </c>
      <c r="J91" s="46" t="str">
        <f t="shared" si="6"/>
        <v/>
      </c>
      <c r="K91" s="141"/>
      <c r="L91" s="46" t="str">
        <f t="shared" si="7"/>
        <v/>
      </c>
    </row>
    <row r="92" spans="1:12" ht="15.75" thickBot="1" x14ac:dyDescent="0.3">
      <c r="A92" s="218"/>
      <c r="B92" s="235"/>
      <c r="C92" s="235"/>
      <c r="D92" s="219"/>
      <c r="E92" s="219"/>
      <c r="F92" s="176"/>
      <c r="G92" s="176"/>
      <c r="H92" s="176"/>
      <c r="I92" s="176"/>
      <c r="J92" s="177"/>
      <c r="K92" s="210" t="s">
        <v>76</v>
      </c>
      <c r="L92" s="47">
        <f>SUM(L82:L91)</f>
        <v>0</v>
      </c>
    </row>
    <row r="93" spans="1:12" ht="24.75" thickTop="1" thickBot="1" x14ac:dyDescent="0.3">
      <c r="A93" s="197" t="s">
        <v>134</v>
      </c>
      <c r="B93" s="236"/>
      <c r="C93" s="237"/>
      <c r="D93" s="237"/>
      <c r="E93" s="177"/>
      <c r="F93" s="163"/>
      <c r="G93" s="163"/>
      <c r="H93" s="163"/>
      <c r="I93" s="163"/>
      <c r="J93" s="163"/>
      <c r="K93" s="163"/>
      <c r="L93" s="163"/>
    </row>
    <row r="94" spans="1:12" ht="26.25" thickTop="1" x14ac:dyDescent="0.25">
      <c r="A94" s="238" t="s">
        <v>119</v>
      </c>
      <c r="B94" s="238" t="s">
        <v>120</v>
      </c>
      <c r="C94" s="238" t="s">
        <v>121</v>
      </c>
      <c r="D94" s="239" t="s">
        <v>87</v>
      </c>
      <c r="E94" s="239" t="s">
        <v>88</v>
      </c>
      <c r="F94" s="163"/>
      <c r="G94" s="163"/>
      <c r="H94" s="163"/>
      <c r="I94" s="163"/>
      <c r="J94" s="163"/>
      <c r="K94" s="163"/>
      <c r="L94" s="163"/>
    </row>
    <row r="95" spans="1:12" x14ac:dyDescent="0.25">
      <c r="A95" s="142"/>
      <c r="B95" s="143"/>
      <c r="C95" s="83"/>
      <c r="D95" s="83"/>
      <c r="E95" s="144">
        <v>0</v>
      </c>
      <c r="F95" s="163"/>
      <c r="G95" s="163"/>
      <c r="H95" s="163"/>
      <c r="I95" s="163"/>
      <c r="J95" s="163"/>
      <c r="K95" s="163"/>
      <c r="L95" s="163"/>
    </row>
    <row r="96" spans="1:12" x14ac:dyDescent="0.25">
      <c r="A96" s="101"/>
      <c r="B96" s="101"/>
      <c r="C96" s="80"/>
      <c r="D96" s="80"/>
      <c r="E96" s="100">
        <v>0</v>
      </c>
      <c r="F96" s="163"/>
      <c r="G96" s="163"/>
      <c r="H96" s="163"/>
      <c r="I96" s="163"/>
      <c r="J96" s="163"/>
      <c r="K96" s="163"/>
      <c r="L96" s="163"/>
    </row>
    <row r="97" spans="1:12" x14ac:dyDescent="0.25">
      <c r="A97" s="101"/>
      <c r="B97" s="101"/>
      <c r="C97" s="80"/>
      <c r="D97" s="80"/>
      <c r="E97" s="100">
        <v>0</v>
      </c>
      <c r="F97" s="163"/>
      <c r="G97" s="163"/>
      <c r="H97" s="163"/>
      <c r="I97" s="163"/>
      <c r="J97" s="163"/>
      <c r="K97" s="163"/>
      <c r="L97" s="163"/>
    </row>
    <row r="98" spans="1:12" x14ac:dyDescent="0.25">
      <c r="A98" s="101"/>
      <c r="B98" s="101"/>
      <c r="C98" s="80"/>
      <c r="D98" s="80"/>
      <c r="E98" s="100">
        <v>0</v>
      </c>
      <c r="F98" s="163"/>
      <c r="G98" s="163"/>
      <c r="H98" s="163"/>
      <c r="I98" s="163"/>
      <c r="J98" s="163"/>
      <c r="K98" s="163"/>
      <c r="L98" s="163"/>
    </row>
    <row r="99" spans="1:12" x14ac:dyDescent="0.25">
      <c r="A99" s="101"/>
      <c r="B99" s="101"/>
      <c r="C99" s="80"/>
      <c r="D99" s="80"/>
      <c r="E99" s="100">
        <v>0</v>
      </c>
      <c r="F99" s="163"/>
      <c r="G99" s="163"/>
      <c r="H99" s="163"/>
      <c r="I99" s="163"/>
      <c r="J99" s="163"/>
      <c r="K99" s="163"/>
      <c r="L99" s="163"/>
    </row>
    <row r="100" spans="1:12" x14ac:dyDescent="0.25">
      <c r="A100" s="119"/>
      <c r="B100" s="119"/>
      <c r="C100" s="119"/>
      <c r="D100" s="119"/>
      <c r="E100" s="100">
        <v>0</v>
      </c>
      <c r="F100" s="163"/>
      <c r="G100" s="163"/>
      <c r="H100" s="163"/>
      <c r="I100" s="163"/>
      <c r="J100" s="163"/>
      <c r="K100" s="163"/>
      <c r="L100" s="163"/>
    </row>
    <row r="101" spans="1:12" x14ac:dyDescent="0.25">
      <c r="A101" s="119"/>
      <c r="B101" s="119"/>
      <c r="C101" s="119"/>
      <c r="D101" s="119"/>
      <c r="E101" s="100">
        <v>0</v>
      </c>
      <c r="F101" s="163"/>
      <c r="G101" s="163"/>
      <c r="H101" s="163"/>
      <c r="I101" s="163"/>
      <c r="J101" s="163"/>
      <c r="K101" s="163"/>
      <c r="L101" s="163"/>
    </row>
    <row r="102" spans="1:12" x14ac:dyDescent="0.25">
      <c r="A102" s="119"/>
      <c r="B102" s="119"/>
      <c r="C102" s="119"/>
      <c r="D102" s="119"/>
      <c r="E102" s="100">
        <v>0</v>
      </c>
      <c r="F102" s="163"/>
      <c r="G102" s="163"/>
      <c r="H102" s="163"/>
      <c r="I102" s="163"/>
      <c r="J102" s="163"/>
      <c r="K102" s="163"/>
      <c r="L102" s="163"/>
    </row>
    <row r="103" spans="1:12" x14ac:dyDescent="0.25">
      <c r="A103" s="119"/>
      <c r="B103" s="119"/>
      <c r="C103" s="119"/>
      <c r="D103" s="119"/>
      <c r="E103" s="100">
        <v>0</v>
      </c>
      <c r="F103" s="163"/>
      <c r="G103" s="163"/>
      <c r="H103" s="163"/>
      <c r="I103" s="163"/>
      <c r="J103" s="163"/>
      <c r="K103" s="163"/>
      <c r="L103" s="163"/>
    </row>
    <row r="104" spans="1:12" x14ac:dyDescent="0.25">
      <c r="A104" s="119"/>
      <c r="B104" s="119"/>
      <c r="C104" s="119"/>
      <c r="D104" s="119"/>
      <c r="E104" s="100">
        <v>0</v>
      </c>
      <c r="F104" s="163"/>
      <c r="G104" s="163"/>
      <c r="H104" s="163"/>
      <c r="I104" s="163"/>
      <c r="J104" s="163"/>
      <c r="K104" s="163"/>
      <c r="L104" s="163"/>
    </row>
    <row r="105" spans="1:12" x14ac:dyDescent="0.25">
      <c r="A105" s="235"/>
      <c r="B105" s="240"/>
      <c r="C105" s="177"/>
      <c r="D105" s="210" t="s">
        <v>76</v>
      </c>
      <c r="E105" s="47">
        <f>SUM(E95:E104)</f>
        <v>0</v>
      </c>
      <c r="F105" s="163"/>
      <c r="G105" s="163"/>
      <c r="H105" s="163"/>
      <c r="I105" s="163"/>
      <c r="J105" s="163"/>
      <c r="K105" s="163"/>
      <c r="L105" s="163"/>
    </row>
  </sheetData>
  <sheetProtection sheet="1" formatCells="0" formatColumns="0" formatRows="0" selectLockedCells="1" sort="0" autoFilter="0" pivotTables="0"/>
  <dataValidations count="3">
    <dataValidation type="list" allowBlank="1" showInputMessage="1" showErrorMessage="1" sqref="A82:A91" xr:uid="{897A9322-4D05-436D-A9F5-F879EB1FE4C1}">
      <formula1>INFORMATIQUE</formula1>
    </dataValidation>
    <dataValidation type="list" allowBlank="1" showInputMessage="1" showErrorMessage="1" sqref="A92" xr:uid="{601CF8A8-D3BB-4148-BE76-306A530E9324}">
      <formula1>$S$1:$S$3</formula1>
    </dataValidation>
    <dataValidation type="whole" allowBlank="1" showInputMessage="1" showErrorMessage="1" sqref="K82:K91" xr:uid="{225605EF-AB78-4780-AF94-732CAD4938D1}">
      <formula1>0</formula1>
      <formula2>R82</formula2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3" orientation="landscape" horizontalDpi="0" verticalDpi="0" r:id="rId1"/>
  <rowBreaks count="2" manualBreakCount="2">
    <brk id="44" max="11" man="1"/>
    <brk id="6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J36"/>
  <sheetViews>
    <sheetView showGridLines="0" tabSelected="1" topLeftCell="T13" zoomScale="90" zoomScaleNormal="90" workbookViewId="0">
      <selection activeCell="N7" sqref="N7"/>
    </sheetView>
  </sheetViews>
  <sheetFormatPr baseColWidth="10" defaultRowHeight="15" x14ac:dyDescent="0.25"/>
  <cols>
    <col min="1" max="1" width="32.5703125" style="374" bestFit="1" customWidth="1"/>
    <col min="2" max="8" width="6.7109375" style="374" customWidth="1"/>
    <col min="9" max="9" width="7.42578125" style="374" customWidth="1"/>
    <col min="10" max="11" width="6.7109375" style="374" customWidth="1"/>
    <col min="12" max="12" width="14.7109375" style="374" customWidth="1"/>
    <col min="13" max="13" width="4.5703125" style="374" customWidth="1"/>
    <col min="14" max="18" width="5" style="374" customWidth="1"/>
    <col min="19" max="22" width="6" style="374" bestFit="1" customWidth="1"/>
    <col min="23" max="23" width="5.7109375" style="374" bestFit="1" customWidth="1"/>
    <col min="24" max="24" width="7" style="374" bestFit="1" customWidth="1"/>
    <col min="25" max="30" width="5" style="374" customWidth="1"/>
    <col min="31" max="34" width="6" style="374" bestFit="1" customWidth="1"/>
    <col min="35" max="35" width="5" style="374" customWidth="1"/>
    <col min="36" max="36" width="7" style="374" bestFit="1" customWidth="1"/>
    <col min="37" max="42" width="5" style="374" customWidth="1"/>
    <col min="43" max="46" width="6" style="374" bestFit="1" customWidth="1"/>
    <col min="47" max="47" width="5.7109375" style="374" bestFit="1" customWidth="1"/>
    <col min="48" max="48" width="7" style="374" bestFit="1" customWidth="1"/>
    <col min="49" max="54" width="5" style="374" customWidth="1"/>
    <col min="55" max="58" width="6" style="374" bestFit="1" customWidth="1"/>
    <col min="59" max="59" width="5.7109375" style="374" bestFit="1" customWidth="1"/>
    <col min="60" max="60" width="7" style="374" bestFit="1" customWidth="1"/>
    <col min="61" max="16384" width="11.42578125" style="374"/>
  </cols>
  <sheetData>
    <row r="1" spans="1:60" ht="21" customHeight="1" x14ac:dyDescent="0.25">
      <c r="A1" s="371" t="s">
        <v>179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  <c r="N1" s="372" t="s">
        <v>180</v>
      </c>
      <c r="O1" s="372"/>
      <c r="P1" s="372"/>
      <c r="Q1" s="372"/>
      <c r="R1" s="372"/>
      <c r="S1" s="372"/>
      <c r="T1" s="372"/>
      <c r="U1" s="372"/>
      <c r="V1" s="372"/>
      <c r="W1" s="372"/>
      <c r="X1" s="373"/>
      <c r="Z1" s="372" t="s">
        <v>180</v>
      </c>
      <c r="AA1" s="372"/>
      <c r="AB1" s="372"/>
      <c r="AC1" s="372"/>
      <c r="AD1" s="372"/>
      <c r="AE1" s="372"/>
      <c r="AF1" s="372"/>
      <c r="AG1" s="372"/>
      <c r="AH1" s="372"/>
      <c r="AI1" s="372"/>
      <c r="AJ1" s="373"/>
      <c r="AL1" s="372" t="s">
        <v>180</v>
      </c>
      <c r="AM1" s="372"/>
      <c r="AN1" s="372"/>
      <c r="AO1" s="372"/>
      <c r="AP1" s="372"/>
      <c r="AQ1" s="372"/>
      <c r="AR1" s="372"/>
      <c r="AS1" s="372"/>
      <c r="AT1" s="372"/>
      <c r="AU1" s="372"/>
      <c r="AV1" s="373"/>
      <c r="AX1" s="372" t="s">
        <v>180</v>
      </c>
      <c r="AY1" s="372"/>
      <c r="AZ1" s="372"/>
      <c r="BA1" s="372"/>
      <c r="BB1" s="372"/>
      <c r="BC1" s="372"/>
      <c r="BD1" s="372"/>
      <c r="BE1" s="372"/>
      <c r="BF1" s="372"/>
      <c r="BG1" s="372"/>
      <c r="BH1" s="373"/>
    </row>
    <row r="2" spans="1:60" ht="7.5" customHeight="1" thickBot="1" x14ac:dyDescent="0.3">
      <c r="A2" s="430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6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6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6"/>
    </row>
    <row r="3" spans="1:60" ht="45" x14ac:dyDescent="0.25">
      <c r="A3" s="431"/>
      <c r="B3" s="428" t="str">
        <f>'2-Admin'!$B$3</f>
        <v>Entreprise/ Cra/OPR 1</v>
      </c>
      <c r="C3" s="428" t="str">
        <f>'2-Admin'!$C$3</f>
        <v>Entreprise/ Cra/OPR 2</v>
      </c>
      <c r="D3" s="428" t="str">
        <f>'2-Admin'!$D$3</f>
        <v>Entreprise/ Cra/OPR 3</v>
      </c>
      <c r="E3" s="428" t="str">
        <f>'2-Admin'!$E$3</f>
        <v>Entreprise/ Cra/OPR 4</v>
      </c>
      <c r="F3" s="428" t="str">
        <f>'2-Admin'!$F$3</f>
        <v>Entreprise/ Cra/OPR 5</v>
      </c>
      <c r="G3" s="428" t="str">
        <f>'2-Admin'!$G$3</f>
        <v>Univ/HE 1</v>
      </c>
      <c r="H3" s="428" t="str">
        <f>'2-Admin'!$H$3</f>
        <v>Univ/HE 2</v>
      </c>
      <c r="I3" s="428" t="str">
        <f>'2-Admin'!$I$3</f>
        <v>Univ/HE 3</v>
      </c>
      <c r="J3" s="428" t="str">
        <f>'2-Admin'!$J$3</f>
        <v>Univ/HE 4</v>
      </c>
      <c r="K3" s="428" t="s">
        <v>208</v>
      </c>
      <c r="L3" s="511" t="s">
        <v>181</v>
      </c>
      <c r="N3" s="508" t="s">
        <v>176</v>
      </c>
      <c r="O3" s="509"/>
      <c r="P3" s="509"/>
      <c r="Q3" s="509"/>
      <c r="R3" s="509"/>
      <c r="S3" s="509"/>
      <c r="T3" s="509"/>
      <c r="U3" s="509"/>
      <c r="V3" s="509"/>
      <c r="W3" s="510"/>
      <c r="X3" s="377" t="s">
        <v>182</v>
      </c>
      <c r="Z3" s="508" t="s">
        <v>177</v>
      </c>
      <c r="AA3" s="509"/>
      <c r="AB3" s="509"/>
      <c r="AC3" s="509"/>
      <c r="AD3" s="509"/>
      <c r="AE3" s="509"/>
      <c r="AF3" s="509"/>
      <c r="AG3" s="509"/>
      <c r="AH3" s="509"/>
      <c r="AI3" s="510"/>
      <c r="AJ3" s="377" t="s">
        <v>182</v>
      </c>
      <c r="AL3" s="508" t="s">
        <v>178</v>
      </c>
      <c r="AM3" s="509"/>
      <c r="AN3" s="509"/>
      <c r="AO3" s="509"/>
      <c r="AP3" s="509"/>
      <c r="AQ3" s="509"/>
      <c r="AR3" s="509"/>
      <c r="AS3" s="509"/>
      <c r="AT3" s="509"/>
      <c r="AU3" s="510"/>
      <c r="AV3" s="377" t="s">
        <v>182</v>
      </c>
      <c r="AX3" s="508" t="s">
        <v>187</v>
      </c>
      <c r="AY3" s="509"/>
      <c r="AZ3" s="509"/>
      <c r="BA3" s="509"/>
      <c r="BB3" s="509"/>
      <c r="BC3" s="509"/>
      <c r="BD3" s="509"/>
      <c r="BE3" s="509"/>
      <c r="BF3" s="509"/>
      <c r="BG3" s="510"/>
      <c r="BH3" s="377" t="s">
        <v>182</v>
      </c>
    </row>
    <row r="4" spans="1:60" ht="15.75" customHeight="1" x14ac:dyDescent="0.25">
      <c r="A4" s="378" t="s">
        <v>138</v>
      </c>
      <c r="B4" s="379">
        <f>'2-Admin'!$B$5</f>
        <v>0</v>
      </c>
      <c r="C4" s="379">
        <f>'2-Admin'!$C$5</f>
        <v>0</v>
      </c>
      <c r="D4" s="379">
        <f>'2-Admin'!$D$5</f>
        <v>0</v>
      </c>
      <c r="E4" s="379">
        <f>'2-Admin'!$E$5</f>
        <v>0</v>
      </c>
      <c r="F4" s="379">
        <f>'2-Admin'!$F$5</f>
        <v>0</v>
      </c>
      <c r="G4" s="379">
        <f>'2-Admin'!$G$5</f>
        <v>0</v>
      </c>
      <c r="H4" s="379">
        <f>'2-Admin'!$H$5</f>
        <v>0</v>
      </c>
      <c r="I4" s="380">
        <f>'2-Admin'!$I$5</f>
        <v>0</v>
      </c>
      <c r="J4" s="424">
        <f>'2-Admin'!$J$5</f>
        <v>0</v>
      </c>
      <c r="K4" s="424">
        <f>'2-Admin'!K5</f>
        <v>0</v>
      </c>
      <c r="L4" s="512"/>
      <c r="N4" s="382">
        <f>'2-Admin'!$B$5</f>
        <v>0</v>
      </c>
      <c r="O4" s="379">
        <f>'2-Admin'!$C$5</f>
        <v>0</v>
      </c>
      <c r="P4" s="379">
        <f>'2-Admin'!$D$5</f>
        <v>0</v>
      </c>
      <c r="Q4" s="379">
        <f>'2-Admin'!$E$5</f>
        <v>0</v>
      </c>
      <c r="R4" s="379">
        <f>'2-Admin'!$F$5</f>
        <v>0</v>
      </c>
      <c r="S4" s="379">
        <f>'2-Admin'!$G$5</f>
        <v>0</v>
      </c>
      <c r="T4" s="379">
        <f>'2-Admin'!$H$5</f>
        <v>0</v>
      </c>
      <c r="U4" s="379">
        <f>'2-Admin'!$I$5</f>
        <v>0</v>
      </c>
      <c r="V4" s="380">
        <f>'2-Admin'!$J$5</f>
        <v>0</v>
      </c>
      <c r="W4" s="380">
        <f>'2-Admin'!$K$5</f>
        <v>0</v>
      </c>
      <c r="X4" s="381"/>
      <c r="Z4" s="382">
        <f>'2-Admin'!$B$5</f>
        <v>0</v>
      </c>
      <c r="AA4" s="379">
        <f>'2-Admin'!$C$5</f>
        <v>0</v>
      </c>
      <c r="AB4" s="379">
        <f>'2-Admin'!$D$5</f>
        <v>0</v>
      </c>
      <c r="AC4" s="379">
        <f>'2-Admin'!$E$5</f>
        <v>0</v>
      </c>
      <c r="AD4" s="379">
        <f>'2-Admin'!$F$5</f>
        <v>0</v>
      </c>
      <c r="AE4" s="379">
        <f>'2-Admin'!$G$5</f>
        <v>0</v>
      </c>
      <c r="AF4" s="379">
        <f>'2-Admin'!$H$5</f>
        <v>0</v>
      </c>
      <c r="AG4" s="379">
        <f>'2-Admin'!$I$5</f>
        <v>0</v>
      </c>
      <c r="AH4" s="380">
        <f>'2-Admin'!$J$5</f>
        <v>0</v>
      </c>
      <c r="AI4" s="380">
        <f>'2-Admin'!$K$5</f>
        <v>0</v>
      </c>
      <c r="AJ4" s="381"/>
      <c r="AL4" s="382">
        <f>'2-Admin'!$B$5</f>
        <v>0</v>
      </c>
      <c r="AM4" s="379">
        <f>'2-Admin'!$C$5</f>
        <v>0</v>
      </c>
      <c r="AN4" s="379">
        <f>'2-Admin'!$D$5</f>
        <v>0</v>
      </c>
      <c r="AO4" s="379">
        <f>'2-Admin'!$E$5</f>
        <v>0</v>
      </c>
      <c r="AP4" s="379">
        <f>'2-Admin'!$F$5</f>
        <v>0</v>
      </c>
      <c r="AQ4" s="379">
        <f>'2-Admin'!$G$5</f>
        <v>0</v>
      </c>
      <c r="AR4" s="379">
        <f>'2-Admin'!$H$5</f>
        <v>0</v>
      </c>
      <c r="AS4" s="379">
        <f>'2-Admin'!$I$5</f>
        <v>0</v>
      </c>
      <c r="AT4" s="380">
        <f>'2-Admin'!$J$5</f>
        <v>0</v>
      </c>
      <c r="AU4" s="380">
        <f>'2-Admin'!$K$5</f>
        <v>0</v>
      </c>
      <c r="AV4" s="381"/>
      <c r="AX4" s="382">
        <f>'2-Admin'!$B$5</f>
        <v>0</v>
      </c>
      <c r="AY4" s="379">
        <f>'2-Admin'!$C$5</f>
        <v>0</v>
      </c>
      <c r="AZ4" s="379">
        <f>'2-Admin'!$D$5</f>
        <v>0</v>
      </c>
      <c r="BA4" s="379">
        <f>'2-Admin'!$E$5</f>
        <v>0</v>
      </c>
      <c r="BB4" s="379">
        <f>'2-Admin'!$F$5</f>
        <v>0</v>
      </c>
      <c r="BC4" s="379">
        <f>'2-Admin'!$G$5</f>
        <v>0</v>
      </c>
      <c r="BD4" s="379">
        <f>'2-Admin'!$H$5</f>
        <v>0</v>
      </c>
      <c r="BE4" s="379">
        <f>'2-Admin'!$I$5</f>
        <v>0</v>
      </c>
      <c r="BF4" s="380">
        <f>'2-Admin'!$J$5</f>
        <v>0</v>
      </c>
      <c r="BG4" s="380">
        <f>'2-Admin'!$K$5</f>
        <v>0</v>
      </c>
      <c r="BH4" s="381"/>
    </row>
    <row r="5" spans="1:60" ht="15.75" customHeight="1" x14ac:dyDescent="0.25">
      <c r="A5" s="383"/>
      <c r="B5" s="384">
        <f>'2-Admin'!$B$7</f>
        <v>0</v>
      </c>
      <c r="C5" s="384">
        <f>'2-Admin'!$C$7</f>
        <v>0</v>
      </c>
      <c r="D5" s="384">
        <f>'2-Admin'!$D$7</f>
        <v>0</v>
      </c>
      <c r="E5" s="384">
        <f>'2-Admin'!$E$7</f>
        <v>0</v>
      </c>
      <c r="F5" s="384">
        <f>'2-Admin'!$F$7</f>
        <v>0</v>
      </c>
      <c r="G5" s="384">
        <f>'2-Admin'!$G$7</f>
        <v>0</v>
      </c>
      <c r="H5" s="384">
        <f>'2-Admin'!$H$7</f>
        <v>0</v>
      </c>
      <c r="I5" s="384">
        <f>'2-Admin'!$I$7</f>
        <v>0</v>
      </c>
      <c r="J5" s="425">
        <f>'2-Admin'!$J$7</f>
        <v>0</v>
      </c>
      <c r="K5" s="425">
        <f>'2-Admin'!K7</f>
        <v>0</v>
      </c>
      <c r="L5" s="513"/>
      <c r="N5" s="385">
        <f>'2-Admin'!$B$7</f>
        <v>0</v>
      </c>
      <c r="O5" s="384">
        <f>'2-Admin'!$C$7</f>
        <v>0</v>
      </c>
      <c r="P5" s="384">
        <f>'2-Admin'!$D$7</f>
        <v>0</v>
      </c>
      <c r="Q5" s="384">
        <f>'2-Admin'!$E$7</f>
        <v>0</v>
      </c>
      <c r="R5" s="384">
        <f>'2-Admin'!$F$7</f>
        <v>0</v>
      </c>
      <c r="S5" s="384">
        <f>'2-Admin'!$G$7</f>
        <v>0</v>
      </c>
      <c r="T5" s="384">
        <f>'2-Admin'!$H$7</f>
        <v>0</v>
      </c>
      <c r="U5" s="384">
        <f>'2-Admin'!$I$7</f>
        <v>0</v>
      </c>
      <c r="V5" s="384">
        <f>'2-Admin'!$J$7</f>
        <v>0</v>
      </c>
      <c r="W5" s="384">
        <f>'2-Admin'!$K$7</f>
        <v>0</v>
      </c>
      <c r="X5" s="381"/>
      <c r="Z5" s="385">
        <f>'2-Admin'!$B$7</f>
        <v>0</v>
      </c>
      <c r="AA5" s="384">
        <f>'2-Admin'!$C$7</f>
        <v>0</v>
      </c>
      <c r="AB5" s="384">
        <f>'2-Admin'!$D$7</f>
        <v>0</v>
      </c>
      <c r="AC5" s="384">
        <f>'2-Admin'!$E$7</f>
        <v>0</v>
      </c>
      <c r="AD5" s="384">
        <f>'2-Admin'!$F$7</f>
        <v>0</v>
      </c>
      <c r="AE5" s="384">
        <f>'2-Admin'!$G$7</f>
        <v>0</v>
      </c>
      <c r="AF5" s="384">
        <f>'2-Admin'!$H$7</f>
        <v>0</v>
      </c>
      <c r="AG5" s="384">
        <f>'2-Admin'!$I$7</f>
        <v>0</v>
      </c>
      <c r="AH5" s="384">
        <f>'2-Admin'!$J$7</f>
        <v>0</v>
      </c>
      <c r="AI5" s="384">
        <f>'2-Admin'!$K$7</f>
        <v>0</v>
      </c>
      <c r="AJ5" s="381"/>
      <c r="AL5" s="385">
        <f>'2-Admin'!$B$7</f>
        <v>0</v>
      </c>
      <c r="AM5" s="384">
        <f>'2-Admin'!$C$7</f>
        <v>0</v>
      </c>
      <c r="AN5" s="384">
        <f>'2-Admin'!$D$7</f>
        <v>0</v>
      </c>
      <c r="AO5" s="384">
        <f>'2-Admin'!$E$7</f>
        <v>0</v>
      </c>
      <c r="AP5" s="384">
        <f>'2-Admin'!$F$7</f>
        <v>0</v>
      </c>
      <c r="AQ5" s="384">
        <f>'2-Admin'!$G$7</f>
        <v>0</v>
      </c>
      <c r="AR5" s="384">
        <f>'2-Admin'!$H$7</f>
        <v>0</v>
      </c>
      <c r="AS5" s="384">
        <f>'2-Admin'!$I$7</f>
        <v>0</v>
      </c>
      <c r="AT5" s="384">
        <f>'2-Admin'!$J$7</f>
        <v>0</v>
      </c>
      <c r="AU5" s="384">
        <f>'2-Admin'!$K$7</f>
        <v>0</v>
      </c>
      <c r="AV5" s="381"/>
      <c r="AX5" s="385">
        <f>'2-Admin'!$B$7</f>
        <v>0</v>
      </c>
      <c r="AY5" s="384">
        <f>'2-Admin'!$C$7</f>
        <v>0</v>
      </c>
      <c r="AZ5" s="384">
        <f>'2-Admin'!$D$7</f>
        <v>0</v>
      </c>
      <c r="BA5" s="384">
        <f>'2-Admin'!$E$7</f>
        <v>0</v>
      </c>
      <c r="BB5" s="384">
        <f>'2-Admin'!$F$7</f>
        <v>0</v>
      </c>
      <c r="BC5" s="384">
        <f>'2-Admin'!$G$7</f>
        <v>0</v>
      </c>
      <c r="BD5" s="384">
        <f>'2-Admin'!$H$7</f>
        <v>0</v>
      </c>
      <c r="BE5" s="384">
        <f>'2-Admin'!$I$7</f>
        <v>0</v>
      </c>
      <c r="BF5" s="384">
        <f>'2-Admin'!$J$7</f>
        <v>0</v>
      </c>
      <c r="BG5" s="384">
        <f>'2-Admin'!$K$7</f>
        <v>0</v>
      </c>
      <c r="BH5" s="381"/>
    </row>
    <row r="6" spans="1:60" ht="24" customHeight="1" x14ac:dyDescent="0.25">
      <c r="A6" s="386" t="s">
        <v>67</v>
      </c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4"/>
      <c r="N6" s="387"/>
      <c r="O6" s="388"/>
      <c r="P6" s="388"/>
      <c r="Q6" s="388"/>
      <c r="R6" s="388"/>
      <c r="S6" s="388"/>
      <c r="T6" s="388"/>
      <c r="U6" s="388"/>
      <c r="V6" s="388"/>
      <c r="W6" s="388"/>
      <c r="X6" s="389"/>
      <c r="Z6" s="387"/>
      <c r="AA6" s="388"/>
      <c r="AB6" s="388"/>
      <c r="AC6" s="388"/>
      <c r="AD6" s="388"/>
      <c r="AE6" s="388"/>
      <c r="AF6" s="388"/>
      <c r="AG6" s="388"/>
      <c r="AH6" s="388"/>
      <c r="AI6" s="388"/>
      <c r="AJ6" s="389"/>
      <c r="AL6" s="387"/>
      <c r="AM6" s="388"/>
      <c r="AN6" s="388"/>
      <c r="AO6" s="388"/>
      <c r="AP6" s="388"/>
      <c r="AQ6" s="388"/>
      <c r="AR6" s="388"/>
      <c r="AS6" s="388"/>
      <c r="AT6" s="388"/>
      <c r="AU6" s="388"/>
      <c r="AV6" s="389"/>
      <c r="AX6" s="387"/>
      <c r="AY6" s="388"/>
      <c r="AZ6" s="388"/>
      <c r="BA6" s="388"/>
      <c r="BB6" s="388"/>
      <c r="BC6" s="388"/>
      <c r="BD6" s="388"/>
      <c r="BE6" s="388"/>
      <c r="BF6" s="388"/>
      <c r="BG6" s="388"/>
      <c r="BH6" s="389"/>
    </row>
    <row r="7" spans="1:60" ht="23.25" customHeight="1" x14ac:dyDescent="0.25">
      <c r="A7" s="390" t="s">
        <v>130</v>
      </c>
      <c r="B7" s="444">
        <f>'1'!$I$17</f>
        <v>0</v>
      </c>
      <c r="C7" s="444">
        <f>'2'!$I$17</f>
        <v>0</v>
      </c>
      <c r="D7" s="444">
        <f>'3'!$I$17</f>
        <v>0</v>
      </c>
      <c r="E7" s="444">
        <f>'4'!$I$17</f>
        <v>0</v>
      </c>
      <c r="F7" s="444">
        <f>'5'!$I$17</f>
        <v>0</v>
      </c>
      <c r="G7" s="445">
        <f>'6'!$G$16</f>
        <v>0</v>
      </c>
      <c r="H7" s="445">
        <f>'7'!$G$16</f>
        <v>0</v>
      </c>
      <c r="I7" s="446">
        <f>'8'!$G$16</f>
        <v>0</v>
      </c>
      <c r="J7" s="447">
        <f>'9'!$G$16</f>
        <v>0</v>
      </c>
      <c r="K7" s="444">
        <f>'10'!$G$16</f>
        <v>0</v>
      </c>
      <c r="L7" s="448">
        <f>SUM(B7:K7)</f>
        <v>0</v>
      </c>
      <c r="M7" s="401"/>
      <c r="N7" s="418"/>
      <c r="O7" s="418"/>
      <c r="P7" s="418"/>
      <c r="Q7" s="418"/>
      <c r="R7" s="418"/>
      <c r="S7" s="418"/>
      <c r="T7" s="418"/>
      <c r="U7" s="418"/>
      <c r="V7" s="418"/>
      <c r="W7" s="434"/>
      <c r="X7" s="402">
        <f>SUM(N7:W7)</f>
        <v>0</v>
      </c>
      <c r="Y7" s="401"/>
      <c r="Z7" s="418"/>
      <c r="AA7" s="418"/>
      <c r="AB7" s="418"/>
      <c r="AC7" s="418"/>
      <c r="AD7" s="418"/>
      <c r="AE7" s="418"/>
      <c r="AF7" s="418"/>
      <c r="AG7" s="418"/>
      <c r="AH7" s="418"/>
      <c r="AI7" s="434">
        <f>K7/2</f>
        <v>0</v>
      </c>
      <c r="AJ7" s="402">
        <f>SUM(Z7:AI7)</f>
        <v>0</v>
      </c>
      <c r="AL7" s="418"/>
      <c r="AM7" s="418"/>
      <c r="AN7" s="418"/>
      <c r="AO7" s="418"/>
      <c r="AP7" s="418"/>
      <c r="AQ7" s="418"/>
      <c r="AR7" s="418"/>
      <c r="AS7" s="418"/>
      <c r="AT7" s="418"/>
      <c r="AU7" s="434"/>
      <c r="AV7" s="402">
        <f>SUM(AL7:AU7)</f>
        <v>0</v>
      </c>
      <c r="AX7" s="418"/>
      <c r="AY7" s="418"/>
      <c r="AZ7" s="418"/>
      <c r="BA7" s="418"/>
      <c r="BB7" s="418"/>
      <c r="BC7" s="418"/>
      <c r="BD7" s="418"/>
      <c r="BE7" s="418"/>
      <c r="BF7" s="418"/>
      <c r="BG7" s="434"/>
      <c r="BH7" s="402">
        <f>SUM(AX7:BG7)</f>
        <v>0</v>
      </c>
    </row>
    <row r="8" spans="1:60" ht="23.25" customHeight="1" x14ac:dyDescent="0.25">
      <c r="A8" s="391" t="s">
        <v>139</v>
      </c>
      <c r="B8" s="449">
        <f>'1'!$I$42</f>
        <v>0</v>
      </c>
      <c r="C8" s="449">
        <f>'2'!$I$42</f>
        <v>0</v>
      </c>
      <c r="D8" s="449">
        <f>'3'!$I$42</f>
        <v>0</v>
      </c>
      <c r="E8" s="449">
        <f>'4'!$I$42</f>
        <v>0</v>
      </c>
      <c r="F8" s="449">
        <f>'5'!$I$42</f>
        <v>0</v>
      </c>
      <c r="G8" s="445">
        <f>'6'!$G$28</f>
        <v>0</v>
      </c>
      <c r="H8" s="445">
        <f>'7'!$G$28</f>
        <v>0</v>
      </c>
      <c r="I8" s="446">
        <f>'8'!$G$28</f>
        <v>0</v>
      </c>
      <c r="J8" s="447">
        <f>'9'!$G$28</f>
        <v>0</v>
      </c>
      <c r="K8" s="447">
        <f>'10'!$G$28</f>
        <v>0</v>
      </c>
      <c r="L8" s="448">
        <f>SUM(B8:K8)</f>
        <v>0</v>
      </c>
      <c r="M8" s="401"/>
      <c r="N8" s="418"/>
      <c r="O8" s="418"/>
      <c r="P8" s="418"/>
      <c r="Q8" s="418"/>
      <c r="R8" s="418"/>
      <c r="S8" s="418"/>
      <c r="T8" s="418"/>
      <c r="U8" s="418"/>
      <c r="V8" s="418"/>
      <c r="W8" s="434"/>
      <c r="X8" s="402">
        <f>SUM(N8:W8)</f>
        <v>0</v>
      </c>
      <c r="Y8" s="401"/>
      <c r="Z8" s="418"/>
      <c r="AA8" s="418"/>
      <c r="AB8" s="418"/>
      <c r="AC8" s="418"/>
      <c r="AD8" s="418"/>
      <c r="AE8" s="418"/>
      <c r="AF8" s="418"/>
      <c r="AG8" s="418"/>
      <c r="AH8" s="418"/>
      <c r="AI8" s="434"/>
      <c r="AJ8" s="402">
        <f>SUM(Z8:AI8)</f>
        <v>0</v>
      </c>
      <c r="AL8" s="418"/>
      <c r="AM8" s="418"/>
      <c r="AN8" s="418"/>
      <c r="AO8" s="418"/>
      <c r="AP8" s="418"/>
      <c r="AQ8" s="418"/>
      <c r="AR8" s="418"/>
      <c r="AS8" s="418"/>
      <c r="AT8" s="418"/>
      <c r="AU8" s="434"/>
      <c r="AV8" s="402">
        <f>SUM(AL8:AU8)</f>
        <v>0</v>
      </c>
      <c r="AX8" s="418"/>
      <c r="AY8" s="418"/>
      <c r="AZ8" s="418"/>
      <c r="BA8" s="418"/>
      <c r="BB8" s="418"/>
      <c r="BC8" s="418"/>
      <c r="BD8" s="418"/>
      <c r="BE8" s="418"/>
      <c r="BF8" s="418"/>
      <c r="BG8" s="434"/>
      <c r="BH8" s="402">
        <f>SUM(AX8:BG8)</f>
        <v>0</v>
      </c>
    </row>
    <row r="9" spans="1:60" ht="23.25" customHeight="1" x14ac:dyDescent="0.25">
      <c r="A9" s="392" t="s">
        <v>140</v>
      </c>
      <c r="B9" s="449">
        <f>'1'!$G$50</f>
        <v>0</v>
      </c>
      <c r="C9" s="449">
        <f>'2'!$G$50</f>
        <v>0</v>
      </c>
      <c r="D9" s="449">
        <f>'3'!$G$50</f>
        <v>0</v>
      </c>
      <c r="E9" s="449">
        <f>'4'!$G$50</f>
        <v>0</v>
      </c>
      <c r="F9" s="449">
        <f>'5'!$G$50</f>
        <v>0</v>
      </c>
      <c r="G9" s="450"/>
      <c r="H9" s="451"/>
      <c r="I9" s="451"/>
      <c r="J9" s="451"/>
      <c r="K9" s="483">
        <f>'10'!$G$36</f>
        <v>0</v>
      </c>
      <c r="L9" s="448">
        <f>SUM(B9:K9)</f>
        <v>0</v>
      </c>
      <c r="M9" s="401"/>
      <c r="N9" s="418"/>
      <c r="O9" s="418"/>
      <c r="P9" s="418"/>
      <c r="Q9" s="418"/>
      <c r="R9" s="418"/>
      <c r="S9" s="435"/>
      <c r="T9" s="436"/>
      <c r="U9" s="436"/>
      <c r="V9" s="436"/>
      <c r="W9" s="497"/>
      <c r="X9" s="402">
        <f>SUM(N9:W9)</f>
        <v>0</v>
      </c>
      <c r="Y9" s="401"/>
      <c r="Z9" s="418"/>
      <c r="AA9" s="418"/>
      <c r="AB9" s="418"/>
      <c r="AC9" s="418"/>
      <c r="AD9" s="418"/>
      <c r="AE9" s="435"/>
      <c r="AF9" s="436"/>
      <c r="AG9" s="436"/>
      <c r="AH9" s="436"/>
      <c r="AI9" s="496"/>
      <c r="AJ9" s="402">
        <f>SUM(Z9:AI9)</f>
        <v>0</v>
      </c>
      <c r="AL9" s="418"/>
      <c r="AM9" s="418"/>
      <c r="AN9" s="418"/>
      <c r="AO9" s="418"/>
      <c r="AP9" s="418"/>
      <c r="AQ9" s="435"/>
      <c r="AR9" s="436"/>
      <c r="AS9" s="436"/>
      <c r="AT9" s="436"/>
      <c r="AU9" s="496"/>
      <c r="AV9" s="402">
        <f>SUM(AL9:AU9)</f>
        <v>0</v>
      </c>
      <c r="AX9" s="418"/>
      <c r="AY9" s="418"/>
      <c r="AZ9" s="418"/>
      <c r="BA9" s="418"/>
      <c r="BB9" s="418"/>
      <c r="BC9" s="435"/>
      <c r="BD9" s="436"/>
      <c r="BE9" s="436"/>
      <c r="BF9" s="436"/>
      <c r="BG9" s="496"/>
      <c r="BH9" s="402">
        <f>SUM(AX9:BG9)</f>
        <v>0</v>
      </c>
    </row>
    <row r="10" spans="1:60" ht="15.75" x14ac:dyDescent="0.25">
      <c r="A10" s="393" t="s">
        <v>141</v>
      </c>
      <c r="B10" s="452">
        <f>SUM(B7:B9)</f>
        <v>0</v>
      </c>
      <c r="C10" s="452">
        <f>SUM(C7:C9)</f>
        <v>0</v>
      </c>
      <c r="D10" s="452">
        <f>SUM(D7:D9)</f>
        <v>0</v>
      </c>
      <c r="E10" s="452">
        <f>SUM(E7:E9)</f>
        <v>0</v>
      </c>
      <c r="F10" s="452">
        <f>SUM(F7:F9)</f>
        <v>0</v>
      </c>
      <c r="G10" s="452">
        <f>SUM(G7:G8)</f>
        <v>0</v>
      </c>
      <c r="H10" s="452">
        <f t="shared" ref="H10:J10" si="0">SUM(H7:H8)</f>
        <v>0</v>
      </c>
      <c r="I10" s="453">
        <f t="shared" si="0"/>
        <v>0</v>
      </c>
      <c r="J10" s="454">
        <f t="shared" si="0"/>
        <v>0</v>
      </c>
      <c r="K10" s="454">
        <f>SUM(K7:K9)</f>
        <v>0</v>
      </c>
      <c r="L10" s="454">
        <f>SUM(B10:K10)</f>
        <v>0</v>
      </c>
      <c r="M10" s="401"/>
      <c r="N10" s="398">
        <f>SUM(N7:N9)</f>
        <v>0</v>
      </c>
      <c r="O10" s="399">
        <f t="shared" ref="O10:W10" si="1">SUM(O7:O9)</f>
        <v>0</v>
      </c>
      <c r="P10" s="399">
        <f t="shared" si="1"/>
        <v>0</v>
      </c>
      <c r="Q10" s="399">
        <f t="shared" si="1"/>
        <v>0</v>
      </c>
      <c r="R10" s="399">
        <f t="shared" si="1"/>
        <v>0</v>
      </c>
      <c r="S10" s="399">
        <f t="shared" si="1"/>
        <v>0</v>
      </c>
      <c r="T10" s="399">
        <f t="shared" si="1"/>
        <v>0</v>
      </c>
      <c r="U10" s="399">
        <f t="shared" si="1"/>
        <v>0</v>
      </c>
      <c r="V10" s="400">
        <f t="shared" si="1"/>
        <v>0</v>
      </c>
      <c r="W10" s="400">
        <f t="shared" si="1"/>
        <v>0</v>
      </c>
      <c r="X10" s="367">
        <f>SUM(N10:W10)</f>
        <v>0</v>
      </c>
      <c r="Y10" s="401"/>
      <c r="Z10" s="398">
        <f>SUM(Z7:Z9)</f>
        <v>0</v>
      </c>
      <c r="AA10" s="399">
        <f t="shared" ref="AA10:AI10" si="2">SUM(AA7:AA9)</f>
        <v>0</v>
      </c>
      <c r="AB10" s="399">
        <f t="shared" si="2"/>
        <v>0</v>
      </c>
      <c r="AC10" s="399">
        <f t="shared" si="2"/>
        <v>0</v>
      </c>
      <c r="AD10" s="399">
        <f t="shared" si="2"/>
        <v>0</v>
      </c>
      <c r="AE10" s="399">
        <f t="shared" si="2"/>
        <v>0</v>
      </c>
      <c r="AF10" s="399">
        <f t="shared" si="2"/>
        <v>0</v>
      </c>
      <c r="AG10" s="399">
        <f t="shared" si="2"/>
        <v>0</v>
      </c>
      <c r="AH10" s="400">
        <f t="shared" si="2"/>
        <v>0</v>
      </c>
      <c r="AI10" s="400">
        <f t="shared" si="2"/>
        <v>0</v>
      </c>
      <c r="AJ10" s="367">
        <f>SUM(Z10:AI10)</f>
        <v>0</v>
      </c>
      <c r="AL10" s="398">
        <f>SUM(AL7:AL9)</f>
        <v>0</v>
      </c>
      <c r="AM10" s="399">
        <f t="shared" ref="AM10:AU10" si="3">SUM(AM7:AM9)</f>
        <v>0</v>
      </c>
      <c r="AN10" s="399">
        <f t="shared" si="3"/>
        <v>0</v>
      </c>
      <c r="AO10" s="399">
        <f t="shared" si="3"/>
        <v>0</v>
      </c>
      <c r="AP10" s="399">
        <f t="shared" si="3"/>
        <v>0</v>
      </c>
      <c r="AQ10" s="399">
        <f t="shared" si="3"/>
        <v>0</v>
      </c>
      <c r="AR10" s="399">
        <f t="shared" si="3"/>
        <v>0</v>
      </c>
      <c r="AS10" s="399">
        <f t="shared" si="3"/>
        <v>0</v>
      </c>
      <c r="AT10" s="400">
        <f t="shared" si="3"/>
        <v>0</v>
      </c>
      <c r="AU10" s="400">
        <f t="shared" si="3"/>
        <v>0</v>
      </c>
      <c r="AV10" s="367">
        <f>SUM(AL10:AU10)</f>
        <v>0</v>
      </c>
      <c r="AX10" s="398">
        <f>SUM(AX7:AX9)</f>
        <v>0</v>
      </c>
      <c r="AY10" s="399">
        <f t="shared" ref="AY10:BG10" si="4">SUM(AY7:AY9)</f>
        <v>0</v>
      </c>
      <c r="AZ10" s="399">
        <f t="shared" si="4"/>
        <v>0</v>
      </c>
      <c r="BA10" s="399">
        <f t="shared" si="4"/>
        <v>0</v>
      </c>
      <c r="BB10" s="399">
        <f t="shared" si="4"/>
        <v>0</v>
      </c>
      <c r="BC10" s="399">
        <f t="shared" si="4"/>
        <v>0</v>
      </c>
      <c r="BD10" s="399">
        <f t="shared" si="4"/>
        <v>0</v>
      </c>
      <c r="BE10" s="399">
        <f t="shared" si="4"/>
        <v>0</v>
      </c>
      <c r="BF10" s="400">
        <f t="shared" si="4"/>
        <v>0</v>
      </c>
      <c r="BG10" s="400">
        <f t="shared" si="4"/>
        <v>0</v>
      </c>
      <c r="BH10" s="367">
        <f>SUM(AX10:BG10)</f>
        <v>0</v>
      </c>
    </row>
    <row r="11" spans="1:60" ht="24" customHeight="1" x14ac:dyDescent="0.25">
      <c r="A11" s="394" t="s">
        <v>85</v>
      </c>
      <c r="B11" s="505"/>
      <c r="C11" s="506"/>
      <c r="D11" s="506"/>
      <c r="E11" s="506"/>
      <c r="F11" s="506"/>
      <c r="G11" s="506"/>
      <c r="H11" s="506"/>
      <c r="I11" s="506"/>
      <c r="J11" s="506"/>
      <c r="K11" s="506"/>
      <c r="L11" s="507"/>
      <c r="M11" s="401"/>
      <c r="N11" s="403"/>
      <c r="O11" s="368"/>
      <c r="P11" s="368"/>
      <c r="Q11" s="368"/>
      <c r="R11" s="368"/>
      <c r="S11" s="368"/>
      <c r="T11" s="368"/>
      <c r="U11" s="368"/>
      <c r="V11" s="368"/>
      <c r="W11" s="368"/>
      <c r="X11" s="404"/>
      <c r="Y11" s="401"/>
      <c r="Z11" s="403"/>
      <c r="AA11" s="368"/>
      <c r="AB11" s="368"/>
      <c r="AC11" s="368"/>
      <c r="AD11" s="368"/>
      <c r="AE11" s="368"/>
      <c r="AF11" s="368"/>
      <c r="AG11" s="368"/>
      <c r="AH11" s="368"/>
      <c r="AI11" s="368"/>
      <c r="AJ11" s="404"/>
      <c r="AL11" s="403"/>
      <c r="AM11" s="368"/>
      <c r="AN11" s="368"/>
      <c r="AO11" s="368"/>
      <c r="AP11" s="368"/>
      <c r="AQ11" s="368"/>
      <c r="AR11" s="368"/>
      <c r="AS11" s="368"/>
      <c r="AT11" s="368"/>
      <c r="AU11" s="368"/>
      <c r="AV11" s="404"/>
      <c r="AX11" s="403"/>
      <c r="AY11" s="368"/>
      <c r="AZ11" s="368"/>
      <c r="BA11" s="368"/>
      <c r="BB11" s="368"/>
      <c r="BC11" s="368"/>
      <c r="BD11" s="368"/>
      <c r="BE11" s="368"/>
      <c r="BF11" s="368"/>
      <c r="BG11" s="368"/>
      <c r="BH11" s="404"/>
    </row>
    <row r="12" spans="1:60" ht="23.25" customHeight="1" x14ac:dyDescent="0.25">
      <c r="A12" s="395" t="s">
        <v>89</v>
      </c>
      <c r="B12" s="455">
        <f>'1'!$D$61</f>
        <v>0</v>
      </c>
      <c r="C12" s="455">
        <f>'2'!$D$61</f>
        <v>0</v>
      </c>
      <c r="D12" s="455">
        <f>'3'!$D$61</f>
        <v>0</v>
      </c>
      <c r="E12" s="455">
        <f>'4'!$D$61</f>
        <v>0</v>
      </c>
      <c r="F12" s="455">
        <f>'5'!$D$61</f>
        <v>0</v>
      </c>
      <c r="G12" s="455">
        <f>'6'!$D$39</f>
        <v>0</v>
      </c>
      <c r="H12" s="455">
        <f>'7'!$D$39</f>
        <v>0</v>
      </c>
      <c r="I12" s="456">
        <f>'8'!$D$39</f>
        <v>0</v>
      </c>
      <c r="J12" s="457">
        <f>'9'!$D$39</f>
        <v>0</v>
      </c>
      <c r="K12" s="457">
        <f>'10'!$D$47</f>
        <v>0</v>
      </c>
      <c r="L12" s="448">
        <f>SUM(B12:K12)</f>
        <v>0</v>
      </c>
      <c r="M12" s="401"/>
      <c r="N12" s="418"/>
      <c r="O12" s="418"/>
      <c r="P12" s="418"/>
      <c r="Q12" s="418"/>
      <c r="R12" s="418"/>
      <c r="S12" s="418"/>
      <c r="T12" s="418"/>
      <c r="U12" s="418"/>
      <c r="V12" s="418"/>
      <c r="W12" s="434"/>
      <c r="X12" s="402">
        <f>SUM(N12:W12)</f>
        <v>0</v>
      </c>
      <c r="Y12" s="401"/>
      <c r="Z12" s="418"/>
      <c r="AA12" s="418"/>
      <c r="AB12" s="418"/>
      <c r="AC12" s="418"/>
      <c r="AD12" s="418"/>
      <c r="AE12" s="418"/>
      <c r="AF12" s="418"/>
      <c r="AG12" s="418"/>
      <c r="AH12" s="418"/>
      <c r="AI12" s="434"/>
      <c r="AJ12" s="402">
        <f>SUM(Z12:AI12)</f>
        <v>0</v>
      </c>
      <c r="AL12" s="418"/>
      <c r="AM12" s="418"/>
      <c r="AN12" s="418"/>
      <c r="AO12" s="418"/>
      <c r="AP12" s="418"/>
      <c r="AQ12" s="418"/>
      <c r="AR12" s="418"/>
      <c r="AS12" s="418"/>
      <c r="AT12" s="418"/>
      <c r="AU12" s="434"/>
      <c r="AV12" s="402">
        <f>SUM(AL12:AU12)</f>
        <v>0</v>
      </c>
      <c r="AX12" s="418"/>
      <c r="AY12" s="418"/>
      <c r="AZ12" s="418"/>
      <c r="BA12" s="418"/>
      <c r="BB12" s="418"/>
      <c r="BC12" s="418"/>
      <c r="BD12" s="418"/>
      <c r="BE12" s="418"/>
      <c r="BF12" s="418"/>
      <c r="BG12" s="434"/>
      <c r="BH12" s="402">
        <f>SUM(AX12:BG12)</f>
        <v>0</v>
      </c>
    </row>
    <row r="13" spans="1:60" ht="23.25" customHeight="1" x14ac:dyDescent="0.25">
      <c r="A13" s="395" t="s">
        <v>154</v>
      </c>
      <c r="B13" s="449">
        <f>'1'!$D$62</f>
        <v>0</v>
      </c>
      <c r="C13" s="449">
        <f>'2'!$D$62</f>
        <v>0</v>
      </c>
      <c r="D13" s="449">
        <f>'3'!$D$62</f>
        <v>0</v>
      </c>
      <c r="E13" s="449">
        <f>'4'!$D$62</f>
        <v>0</v>
      </c>
      <c r="F13" s="449">
        <f>'5'!$D$62</f>
        <v>0</v>
      </c>
      <c r="G13" s="455">
        <f>'6'!$D$40</f>
        <v>0</v>
      </c>
      <c r="H13" s="455">
        <f>'7'!$D$40</f>
        <v>0</v>
      </c>
      <c r="I13" s="456">
        <f>'8'!$D$40</f>
        <v>0</v>
      </c>
      <c r="J13" s="457">
        <f>'9'!$D$40</f>
        <v>0</v>
      </c>
      <c r="K13" s="458"/>
      <c r="L13" s="448">
        <f>SUM(B13:J13)</f>
        <v>0</v>
      </c>
      <c r="M13" s="401"/>
      <c r="N13" s="418"/>
      <c r="O13" s="418"/>
      <c r="P13" s="418"/>
      <c r="Q13" s="418"/>
      <c r="R13" s="418"/>
      <c r="S13" s="418"/>
      <c r="T13" s="418"/>
      <c r="U13" s="418"/>
      <c r="V13" s="418"/>
      <c r="W13" s="422"/>
      <c r="X13" s="402">
        <f>SUM(N13:V13)</f>
        <v>0</v>
      </c>
      <c r="Y13" s="401"/>
      <c r="Z13" s="418"/>
      <c r="AA13" s="418"/>
      <c r="AB13" s="418"/>
      <c r="AC13" s="418"/>
      <c r="AD13" s="418"/>
      <c r="AE13" s="418"/>
      <c r="AF13" s="418"/>
      <c r="AG13" s="418"/>
      <c r="AH13" s="418"/>
      <c r="AI13" s="422"/>
      <c r="AJ13" s="402">
        <f>SUM(Z13:AH13)</f>
        <v>0</v>
      </c>
      <c r="AL13" s="418"/>
      <c r="AM13" s="418"/>
      <c r="AN13" s="418"/>
      <c r="AO13" s="418"/>
      <c r="AP13" s="418"/>
      <c r="AQ13" s="418"/>
      <c r="AR13" s="418"/>
      <c r="AS13" s="418"/>
      <c r="AT13" s="418"/>
      <c r="AU13" s="422"/>
      <c r="AV13" s="402">
        <f>SUM(AL13:AT13)</f>
        <v>0</v>
      </c>
      <c r="AX13" s="418"/>
      <c r="AY13" s="418"/>
      <c r="AZ13" s="418"/>
      <c r="BA13" s="418"/>
      <c r="BB13" s="418"/>
      <c r="BC13" s="418"/>
      <c r="BD13" s="418"/>
      <c r="BE13" s="418"/>
      <c r="BF13" s="418"/>
      <c r="BG13" s="422"/>
      <c r="BH13" s="402">
        <f>SUM(AX13:BF13)</f>
        <v>0</v>
      </c>
    </row>
    <row r="14" spans="1:60" ht="30" x14ac:dyDescent="0.25">
      <c r="A14" s="395" t="s">
        <v>137</v>
      </c>
      <c r="B14" s="449">
        <f>'1'!$D$63</f>
        <v>0</v>
      </c>
      <c r="C14" s="449">
        <f>'2'!$D$63</f>
        <v>0</v>
      </c>
      <c r="D14" s="449">
        <f>'3'!$D$63</f>
        <v>0</v>
      </c>
      <c r="E14" s="449">
        <f>'4'!$D$63</f>
        <v>0</v>
      </c>
      <c r="F14" s="449">
        <f>'5'!$D$63</f>
        <v>0</v>
      </c>
      <c r="G14" s="455">
        <f>'6'!$D$41</f>
        <v>0</v>
      </c>
      <c r="H14" s="455">
        <f>'7'!$D$41</f>
        <v>0</v>
      </c>
      <c r="I14" s="456">
        <f>'8'!$D$41</f>
        <v>0</v>
      </c>
      <c r="J14" s="457">
        <f>'9'!$D$41</f>
        <v>0</v>
      </c>
      <c r="K14" s="458"/>
      <c r="L14" s="448">
        <f>SUM(B14:J14)</f>
        <v>0</v>
      </c>
      <c r="M14" s="401"/>
      <c r="N14" s="418"/>
      <c r="O14" s="418"/>
      <c r="P14" s="418"/>
      <c r="Q14" s="418"/>
      <c r="R14" s="418"/>
      <c r="S14" s="418"/>
      <c r="T14" s="418"/>
      <c r="U14" s="418"/>
      <c r="V14" s="418"/>
      <c r="W14" s="422"/>
      <c r="X14" s="402">
        <f t="shared" ref="X14:X16" si="5">SUM(N14:V14)</f>
        <v>0</v>
      </c>
      <c r="Y14" s="401"/>
      <c r="Z14" s="418"/>
      <c r="AA14" s="418"/>
      <c r="AB14" s="418"/>
      <c r="AC14" s="418"/>
      <c r="AD14" s="418"/>
      <c r="AE14" s="418"/>
      <c r="AF14" s="418"/>
      <c r="AG14" s="418"/>
      <c r="AH14" s="418"/>
      <c r="AI14" s="422"/>
      <c r="AJ14" s="402">
        <f t="shared" ref="AJ14:AJ16" si="6">SUM(Z14:AH14)</f>
        <v>0</v>
      </c>
      <c r="AL14" s="418"/>
      <c r="AM14" s="418"/>
      <c r="AN14" s="418"/>
      <c r="AO14" s="418"/>
      <c r="AP14" s="418"/>
      <c r="AQ14" s="418"/>
      <c r="AR14" s="418"/>
      <c r="AS14" s="418"/>
      <c r="AT14" s="418"/>
      <c r="AU14" s="422"/>
      <c r="AV14" s="402">
        <f t="shared" ref="AV14:AV16" si="7">SUM(AL14:AT14)</f>
        <v>0</v>
      </c>
      <c r="AX14" s="418"/>
      <c r="AY14" s="418"/>
      <c r="AZ14" s="418"/>
      <c r="BA14" s="418"/>
      <c r="BB14" s="418"/>
      <c r="BC14" s="418"/>
      <c r="BD14" s="418"/>
      <c r="BE14" s="418"/>
      <c r="BF14" s="418"/>
      <c r="BG14" s="422"/>
      <c r="BH14" s="402">
        <f t="shared" ref="BH14:BH16" si="8">SUM(AX14:BF14)</f>
        <v>0</v>
      </c>
    </row>
    <row r="15" spans="1:60" ht="23.25" customHeight="1" x14ac:dyDescent="0.25">
      <c r="A15" s="395" t="s">
        <v>91</v>
      </c>
      <c r="B15" s="449">
        <f>'1'!$D$64</f>
        <v>0</v>
      </c>
      <c r="C15" s="449">
        <f>'2'!$D$64</f>
        <v>0</v>
      </c>
      <c r="D15" s="449">
        <f>'3'!$D$64</f>
        <v>0</v>
      </c>
      <c r="E15" s="449">
        <f>'4'!$D$64</f>
        <v>0</v>
      </c>
      <c r="F15" s="449">
        <f>'5'!$D$64</f>
        <v>0</v>
      </c>
      <c r="G15" s="455">
        <f>'6'!$D$42</f>
        <v>0</v>
      </c>
      <c r="H15" s="455">
        <f>'7'!$D$42</f>
        <v>0</v>
      </c>
      <c r="I15" s="456">
        <f>'8'!$D$42</f>
        <v>0</v>
      </c>
      <c r="J15" s="457">
        <f>'9'!$D$42</f>
        <v>0</v>
      </c>
      <c r="K15" s="458"/>
      <c r="L15" s="448">
        <f>SUM(B15:J15)</f>
        <v>0</v>
      </c>
      <c r="M15" s="401"/>
      <c r="N15" s="418"/>
      <c r="O15" s="418"/>
      <c r="P15" s="418"/>
      <c r="Q15" s="418"/>
      <c r="R15" s="418"/>
      <c r="S15" s="418"/>
      <c r="T15" s="418"/>
      <c r="U15" s="418"/>
      <c r="V15" s="418"/>
      <c r="W15" s="422"/>
      <c r="X15" s="402">
        <f t="shared" si="5"/>
        <v>0</v>
      </c>
      <c r="Y15" s="401"/>
      <c r="Z15" s="418"/>
      <c r="AA15" s="418"/>
      <c r="AB15" s="418"/>
      <c r="AC15" s="418"/>
      <c r="AD15" s="418"/>
      <c r="AE15" s="418"/>
      <c r="AF15" s="418"/>
      <c r="AG15" s="418"/>
      <c r="AH15" s="418"/>
      <c r="AI15" s="422"/>
      <c r="AJ15" s="402">
        <f t="shared" si="6"/>
        <v>0</v>
      </c>
      <c r="AL15" s="418"/>
      <c r="AM15" s="418"/>
      <c r="AN15" s="418"/>
      <c r="AO15" s="418"/>
      <c r="AP15" s="418"/>
      <c r="AQ15" s="418"/>
      <c r="AR15" s="418"/>
      <c r="AS15" s="418"/>
      <c r="AT15" s="418"/>
      <c r="AU15" s="422"/>
      <c r="AV15" s="402">
        <f t="shared" si="7"/>
        <v>0</v>
      </c>
      <c r="AX15" s="418"/>
      <c r="AY15" s="418"/>
      <c r="AZ15" s="418"/>
      <c r="BA15" s="418"/>
      <c r="BB15" s="418"/>
      <c r="BC15" s="418"/>
      <c r="BD15" s="418"/>
      <c r="BE15" s="418"/>
      <c r="BF15" s="418"/>
      <c r="BG15" s="422"/>
      <c r="BH15" s="402">
        <f t="shared" si="8"/>
        <v>0</v>
      </c>
    </row>
    <row r="16" spans="1:60" ht="23.25" customHeight="1" x14ac:dyDescent="0.25">
      <c r="A16" s="395" t="s">
        <v>92</v>
      </c>
      <c r="B16" s="457">
        <f>'1'!$D$65</f>
        <v>0</v>
      </c>
      <c r="C16" s="457">
        <f>'2'!$D$65</f>
        <v>0</v>
      </c>
      <c r="D16" s="457">
        <f>'3'!$D$65</f>
        <v>0</v>
      </c>
      <c r="E16" s="457">
        <f>'4'!$D$65</f>
        <v>0</v>
      </c>
      <c r="F16" s="457">
        <f>'5'!$D$65</f>
        <v>0</v>
      </c>
      <c r="G16" s="455">
        <f>'6'!$D$43</f>
        <v>0</v>
      </c>
      <c r="H16" s="455">
        <f>'7'!$D$43</f>
        <v>0</v>
      </c>
      <c r="I16" s="456">
        <f>'8'!$D$43</f>
        <v>0</v>
      </c>
      <c r="J16" s="457">
        <f>'9'!$D$43</f>
        <v>0</v>
      </c>
      <c r="K16" s="458"/>
      <c r="L16" s="448">
        <f>SUM(B16:J16)</f>
        <v>0</v>
      </c>
      <c r="M16" s="401"/>
      <c r="N16" s="418"/>
      <c r="O16" s="418"/>
      <c r="P16" s="418"/>
      <c r="Q16" s="418"/>
      <c r="R16" s="418"/>
      <c r="S16" s="418"/>
      <c r="T16" s="418"/>
      <c r="U16" s="418"/>
      <c r="V16" s="418"/>
      <c r="W16" s="422"/>
      <c r="X16" s="402">
        <f t="shared" si="5"/>
        <v>0</v>
      </c>
      <c r="Y16" s="401"/>
      <c r="Z16" s="418"/>
      <c r="AA16" s="418"/>
      <c r="AB16" s="418"/>
      <c r="AC16" s="418"/>
      <c r="AD16" s="418"/>
      <c r="AE16" s="418"/>
      <c r="AF16" s="418"/>
      <c r="AG16" s="418"/>
      <c r="AH16" s="418"/>
      <c r="AI16" s="422"/>
      <c r="AJ16" s="402">
        <f t="shared" si="6"/>
        <v>0</v>
      </c>
      <c r="AL16" s="418"/>
      <c r="AM16" s="418"/>
      <c r="AN16" s="418"/>
      <c r="AO16" s="418"/>
      <c r="AP16" s="418"/>
      <c r="AQ16" s="418"/>
      <c r="AR16" s="418"/>
      <c r="AS16" s="418"/>
      <c r="AT16" s="418"/>
      <c r="AU16" s="422"/>
      <c r="AV16" s="402">
        <f t="shared" si="7"/>
        <v>0</v>
      </c>
      <c r="AX16" s="418"/>
      <c r="AY16" s="418"/>
      <c r="AZ16" s="418"/>
      <c r="BA16" s="418"/>
      <c r="BB16" s="418"/>
      <c r="BC16" s="418"/>
      <c r="BD16" s="418"/>
      <c r="BE16" s="418"/>
      <c r="BF16" s="418"/>
      <c r="BG16" s="422"/>
      <c r="BH16" s="402">
        <f t="shared" si="8"/>
        <v>0</v>
      </c>
    </row>
    <row r="17" spans="1:60" ht="23.25" customHeight="1" x14ac:dyDescent="0.25">
      <c r="A17" s="395" t="s">
        <v>93</v>
      </c>
      <c r="B17" s="457">
        <f>'1'!$D$66</f>
        <v>0</v>
      </c>
      <c r="C17" s="457">
        <f>'2'!$D$66</f>
        <v>0</v>
      </c>
      <c r="D17" s="457">
        <f>'3'!$D$66</f>
        <v>0</v>
      </c>
      <c r="E17" s="457">
        <f>'4'!$D$66</f>
        <v>0</v>
      </c>
      <c r="F17" s="457">
        <f>'5'!$D$66</f>
        <v>0</v>
      </c>
      <c r="G17" s="455">
        <f>'6'!$D$44</f>
        <v>0</v>
      </c>
      <c r="H17" s="455">
        <f>'7'!$D$44</f>
        <v>0</v>
      </c>
      <c r="I17" s="456">
        <f>'8'!$D$44</f>
        <v>0</v>
      </c>
      <c r="J17" s="457">
        <f>'9'!$D$44</f>
        <v>0</v>
      </c>
      <c r="K17" s="457">
        <f>'10'!D49</f>
        <v>0</v>
      </c>
      <c r="L17" s="448">
        <f>SUM(B17:K17)</f>
        <v>0</v>
      </c>
      <c r="M17" s="401"/>
      <c r="N17" s="418"/>
      <c r="O17" s="418"/>
      <c r="P17" s="418"/>
      <c r="Q17" s="418"/>
      <c r="R17" s="418"/>
      <c r="S17" s="418"/>
      <c r="T17" s="418"/>
      <c r="U17" s="418"/>
      <c r="V17" s="418"/>
      <c r="W17" s="434"/>
      <c r="X17" s="402">
        <f>SUM(N17:W17)</f>
        <v>0</v>
      </c>
      <c r="Y17" s="401"/>
      <c r="Z17" s="418"/>
      <c r="AA17" s="418"/>
      <c r="AB17" s="418"/>
      <c r="AC17" s="418"/>
      <c r="AD17" s="418"/>
      <c r="AE17" s="418"/>
      <c r="AF17" s="418"/>
      <c r="AG17" s="418"/>
      <c r="AH17" s="418"/>
      <c r="AI17" s="434"/>
      <c r="AJ17" s="402">
        <f>SUM(Z17:AI17)</f>
        <v>0</v>
      </c>
      <c r="AL17" s="418"/>
      <c r="AM17" s="418"/>
      <c r="AN17" s="418"/>
      <c r="AO17" s="418"/>
      <c r="AP17" s="418"/>
      <c r="AQ17" s="418"/>
      <c r="AR17" s="418"/>
      <c r="AS17" s="418"/>
      <c r="AT17" s="418"/>
      <c r="AU17" s="434"/>
      <c r="AV17" s="402">
        <f>SUM(AL17:AU17)</f>
        <v>0</v>
      </c>
      <c r="AX17" s="418"/>
      <c r="AY17" s="418"/>
      <c r="AZ17" s="418"/>
      <c r="BA17" s="418"/>
      <c r="BB17" s="418"/>
      <c r="BC17" s="418"/>
      <c r="BD17" s="418"/>
      <c r="BE17" s="418"/>
      <c r="BF17" s="418"/>
      <c r="BG17" s="434"/>
      <c r="BH17" s="402">
        <f>SUM(AX17:BG17)</f>
        <v>0</v>
      </c>
    </row>
    <row r="18" spans="1:60" ht="23.25" customHeight="1" x14ac:dyDescent="0.25">
      <c r="A18" s="395" t="s">
        <v>94</v>
      </c>
      <c r="B18" s="449">
        <f>'1'!$D$67</f>
        <v>0</v>
      </c>
      <c r="C18" s="449">
        <f>'2'!$D$67</f>
        <v>0</v>
      </c>
      <c r="D18" s="449">
        <f>'3'!$D$67</f>
        <v>0</v>
      </c>
      <c r="E18" s="449">
        <f>'4'!$D$67</f>
        <v>0</v>
      </c>
      <c r="F18" s="449">
        <f>'5'!$D$67</f>
        <v>0</v>
      </c>
      <c r="G18" s="455">
        <f>'6'!$D$45</f>
        <v>0</v>
      </c>
      <c r="H18" s="455">
        <f>'7'!$D$45</f>
        <v>0</v>
      </c>
      <c r="I18" s="456">
        <f>'8'!$D$45</f>
        <v>0</v>
      </c>
      <c r="J18" s="457">
        <f>'9'!$D$45</f>
        <v>0</v>
      </c>
      <c r="K18" s="457">
        <f>'10'!D50</f>
        <v>0</v>
      </c>
      <c r="L18" s="448">
        <f>SUM(B18:K18)</f>
        <v>0</v>
      </c>
      <c r="M18" s="401"/>
      <c r="N18" s="418"/>
      <c r="O18" s="418"/>
      <c r="P18" s="418"/>
      <c r="Q18" s="418"/>
      <c r="R18" s="418"/>
      <c r="S18" s="418"/>
      <c r="T18" s="418"/>
      <c r="U18" s="418"/>
      <c r="V18" s="418"/>
      <c r="W18" s="434"/>
      <c r="X18" s="402">
        <f t="shared" ref="X18:X19" si="9">SUM(N18:W18)</f>
        <v>0</v>
      </c>
      <c r="Y18" s="401"/>
      <c r="Z18" s="418"/>
      <c r="AA18" s="418"/>
      <c r="AB18" s="418"/>
      <c r="AC18" s="418"/>
      <c r="AD18" s="418"/>
      <c r="AE18" s="418"/>
      <c r="AF18" s="418"/>
      <c r="AG18" s="418"/>
      <c r="AH18" s="418"/>
      <c r="AI18" s="434"/>
      <c r="AJ18" s="402">
        <f t="shared" ref="AJ18:AJ19" si="10">SUM(Z18:AI18)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34"/>
      <c r="AV18" s="402">
        <f t="shared" ref="AV18:AV19" si="11">SUM(AL18:AU18)</f>
        <v>0</v>
      </c>
      <c r="AX18" s="418"/>
      <c r="AY18" s="418"/>
      <c r="AZ18" s="418"/>
      <c r="BA18" s="418"/>
      <c r="BB18" s="418"/>
      <c r="BC18" s="418"/>
      <c r="BD18" s="418"/>
      <c r="BE18" s="418"/>
      <c r="BF18" s="418"/>
      <c r="BG18" s="434"/>
      <c r="BH18" s="402">
        <f t="shared" ref="BH18:BH19" si="12">SUM(AX18:BG18)</f>
        <v>0</v>
      </c>
    </row>
    <row r="19" spans="1:60" ht="23.25" customHeight="1" x14ac:dyDescent="0.25">
      <c r="A19" s="395" t="s">
        <v>95</v>
      </c>
      <c r="B19" s="449">
        <f>'1'!$E$83</f>
        <v>0</v>
      </c>
      <c r="C19" s="449">
        <f>'2'!$E$83</f>
        <v>0</v>
      </c>
      <c r="D19" s="449">
        <f>'3'!$E$83</f>
        <v>0</v>
      </c>
      <c r="E19" s="449">
        <f>'4'!$E$83</f>
        <v>0</v>
      </c>
      <c r="F19" s="449">
        <f>'5'!$E$83</f>
        <v>0</v>
      </c>
      <c r="G19" s="455">
        <f>'6'!$D$46</f>
        <v>0</v>
      </c>
      <c r="H19" s="455">
        <f>'7'!$D$46</f>
        <v>0</v>
      </c>
      <c r="I19" s="456">
        <f>'8'!$D$46</f>
        <v>0</v>
      </c>
      <c r="J19" s="457">
        <f>'9'!$D$46</f>
        <v>0</v>
      </c>
      <c r="K19" s="457">
        <f>'10'!D51</f>
        <v>0</v>
      </c>
      <c r="L19" s="448">
        <f>SUM(B19:K19)</f>
        <v>0</v>
      </c>
      <c r="M19" s="401"/>
      <c r="N19" s="418"/>
      <c r="O19" s="418"/>
      <c r="P19" s="418"/>
      <c r="Q19" s="418"/>
      <c r="R19" s="418"/>
      <c r="S19" s="418"/>
      <c r="T19" s="418"/>
      <c r="U19" s="418"/>
      <c r="V19" s="418"/>
      <c r="W19" s="434"/>
      <c r="X19" s="402">
        <f t="shared" si="9"/>
        <v>0</v>
      </c>
      <c r="Y19" s="401"/>
      <c r="Z19" s="418"/>
      <c r="AA19" s="418"/>
      <c r="AB19" s="418"/>
      <c r="AC19" s="418"/>
      <c r="AD19" s="418"/>
      <c r="AE19" s="418"/>
      <c r="AF19" s="418"/>
      <c r="AG19" s="418"/>
      <c r="AH19" s="418"/>
      <c r="AI19" s="434"/>
      <c r="AJ19" s="402">
        <f t="shared" si="10"/>
        <v>0</v>
      </c>
      <c r="AL19" s="418"/>
      <c r="AM19" s="418"/>
      <c r="AN19" s="418"/>
      <c r="AO19" s="418"/>
      <c r="AP19" s="418"/>
      <c r="AQ19" s="418"/>
      <c r="AR19" s="418"/>
      <c r="AS19" s="418"/>
      <c r="AT19" s="418"/>
      <c r="AU19" s="434"/>
      <c r="AV19" s="402">
        <f t="shared" si="11"/>
        <v>0</v>
      </c>
      <c r="AX19" s="418"/>
      <c r="AY19" s="418"/>
      <c r="AZ19" s="418"/>
      <c r="BA19" s="418"/>
      <c r="BB19" s="418"/>
      <c r="BC19" s="418"/>
      <c r="BD19" s="418"/>
      <c r="BE19" s="418"/>
      <c r="BF19" s="418"/>
      <c r="BG19" s="434"/>
      <c r="BH19" s="402">
        <f t="shared" si="12"/>
        <v>0</v>
      </c>
    </row>
    <row r="20" spans="1:60" ht="23.25" customHeight="1" x14ac:dyDescent="0.25">
      <c r="A20" s="395" t="s">
        <v>205</v>
      </c>
      <c r="B20" s="459"/>
      <c r="C20" s="460"/>
      <c r="D20" s="460"/>
      <c r="E20" s="460"/>
      <c r="F20" s="460"/>
      <c r="G20" s="460"/>
      <c r="H20" s="460"/>
      <c r="I20" s="460"/>
      <c r="J20" s="461"/>
      <c r="K20" s="457">
        <f>'10'!D48</f>
        <v>0</v>
      </c>
      <c r="L20" s="448">
        <f>K20</f>
        <v>0</v>
      </c>
      <c r="M20" s="401"/>
      <c r="N20" s="437"/>
      <c r="O20" s="438"/>
      <c r="P20" s="438"/>
      <c r="Q20" s="438"/>
      <c r="R20" s="438"/>
      <c r="S20" s="438"/>
      <c r="T20" s="438"/>
      <c r="U20" s="438"/>
      <c r="V20" s="439"/>
      <c r="W20" s="421"/>
      <c r="X20" s="402">
        <f>W20</f>
        <v>0</v>
      </c>
      <c r="Y20" s="401"/>
      <c r="Z20" s="437"/>
      <c r="AA20" s="438"/>
      <c r="AB20" s="438"/>
      <c r="AC20" s="438"/>
      <c r="AD20" s="438"/>
      <c r="AE20" s="438"/>
      <c r="AF20" s="438"/>
      <c r="AG20" s="438"/>
      <c r="AH20" s="439"/>
      <c r="AI20" s="421"/>
      <c r="AJ20" s="402">
        <f>AI20</f>
        <v>0</v>
      </c>
      <c r="AL20" s="437"/>
      <c r="AM20" s="438"/>
      <c r="AN20" s="438"/>
      <c r="AO20" s="438"/>
      <c r="AP20" s="438"/>
      <c r="AQ20" s="438"/>
      <c r="AR20" s="438"/>
      <c r="AS20" s="438"/>
      <c r="AT20" s="439"/>
      <c r="AU20" s="421"/>
      <c r="AV20" s="402">
        <f>AU20</f>
        <v>0</v>
      </c>
      <c r="AX20" s="437"/>
      <c r="AY20" s="438"/>
      <c r="AZ20" s="438"/>
      <c r="BA20" s="438"/>
      <c r="BB20" s="438"/>
      <c r="BC20" s="438"/>
      <c r="BD20" s="438"/>
      <c r="BE20" s="438"/>
      <c r="BF20" s="439"/>
      <c r="BG20" s="421"/>
      <c r="BH20" s="402">
        <f>BG20</f>
        <v>0</v>
      </c>
    </row>
    <row r="21" spans="1:60" ht="23.25" customHeight="1" x14ac:dyDescent="0.25">
      <c r="A21" s="395" t="s">
        <v>142</v>
      </c>
      <c r="B21" s="449">
        <f t="shared" ref="B21:J21" si="13">(SUM(B7:B9)+SUM(B12:B19))*0.02</f>
        <v>0</v>
      </c>
      <c r="C21" s="449">
        <f t="shared" si="13"/>
        <v>0</v>
      </c>
      <c r="D21" s="449">
        <f t="shared" si="13"/>
        <v>0</v>
      </c>
      <c r="E21" s="449">
        <f t="shared" si="13"/>
        <v>0</v>
      </c>
      <c r="F21" s="449">
        <f t="shared" si="13"/>
        <v>0</v>
      </c>
      <c r="G21" s="449">
        <f t="shared" si="13"/>
        <v>0</v>
      </c>
      <c r="H21" s="449">
        <f t="shared" si="13"/>
        <v>0</v>
      </c>
      <c r="I21" s="449">
        <f t="shared" si="13"/>
        <v>0</v>
      </c>
      <c r="J21" s="449">
        <f t="shared" si="13"/>
        <v>0</v>
      </c>
      <c r="K21" s="462"/>
      <c r="L21" s="484">
        <f>SUM(B21:J21)</f>
        <v>0</v>
      </c>
      <c r="M21" s="401"/>
      <c r="N21" s="449">
        <f t="shared" ref="N21:V21" si="14">(SUM(N7:N9)+SUM(N12:N19))*0.02</f>
        <v>0</v>
      </c>
      <c r="O21" s="449">
        <f t="shared" si="14"/>
        <v>0</v>
      </c>
      <c r="P21" s="449">
        <f t="shared" si="14"/>
        <v>0</v>
      </c>
      <c r="Q21" s="449">
        <f t="shared" si="14"/>
        <v>0</v>
      </c>
      <c r="R21" s="449">
        <f t="shared" si="14"/>
        <v>0</v>
      </c>
      <c r="S21" s="449">
        <f t="shared" si="14"/>
        <v>0</v>
      </c>
      <c r="T21" s="449">
        <f t="shared" si="14"/>
        <v>0</v>
      </c>
      <c r="U21" s="449">
        <f t="shared" si="14"/>
        <v>0</v>
      </c>
      <c r="V21" s="449">
        <f t="shared" si="14"/>
        <v>0</v>
      </c>
      <c r="W21" s="423"/>
      <c r="X21" s="402">
        <f>SUM(N21:V21)</f>
        <v>0</v>
      </c>
      <c r="Y21" s="401"/>
      <c r="Z21" s="449">
        <f t="shared" ref="Z21:AH21" si="15">(SUM(Z7:Z9)+SUM(Z12:Z19))*0.02</f>
        <v>0</v>
      </c>
      <c r="AA21" s="449">
        <f t="shared" si="15"/>
        <v>0</v>
      </c>
      <c r="AB21" s="449">
        <f t="shared" si="15"/>
        <v>0</v>
      </c>
      <c r="AC21" s="449">
        <f t="shared" si="15"/>
        <v>0</v>
      </c>
      <c r="AD21" s="449">
        <f t="shared" si="15"/>
        <v>0</v>
      </c>
      <c r="AE21" s="449">
        <f t="shared" si="15"/>
        <v>0</v>
      </c>
      <c r="AF21" s="449">
        <f t="shared" si="15"/>
        <v>0</v>
      </c>
      <c r="AG21" s="449">
        <f t="shared" si="15"/>
        <v>0</v>
      </c>
      <c r="AH21" s="449">
        <f t="shared" si="15"/>
        <v>0</v>
      </c>
      <c r="AI21" s="423"/>
      <c r="AJ21" s="402">
        <f>SUM(Z21:AH21)</f>
        <v>0</v>
      </c>
      <c r="AL21" s="449">
        <f t="shared" ref="AL21:AT21" si="16">(SUM(AL7:AL9)+SUM(AL12:AL19))*0.02</f>
        <v>0</v>
      </c>
      <c r="AM21" s="449">
        <f t="shared" si="16"/>
        <v>0</v>
      </c>
      <c r="AN21" s="449">
        <f t="shared" si="16"/>
        <v>0</v>
      </c>
      <c r="AO21" s="449">
        <f t="shared" si="16"/>
        <v>0</v>
      </c>
      <c r="AP21" s="449">
        <f t="shared" si="16"/>
        <v>0</v>
      </c>
      <c r="AQ21" s="449">
        <f t="shared" si="16"/>
        <v>0</v>
      </c>
      <c r="AR21" s="449">
        <f t="shared" si="16"/>
        <v>0</v>
      </c>
      <c r="AS21" s="449">
        <f t="shared" si="16"/>
        <v>0</v>
      </c>
      <c r="AT21" s="449">
        <f t="shared" si="16"/>
        <v>0</v>
      </c>
      <c r="AU21" s="423"/>
      <c r="AV21" s="402">
        <f>SUM(AL21:AT21)</f>
        <v>0</v>
      </c>
      <c r="AX21" s="449">
        <f t="shared" ref="AX21:BF21" si="17">(SUM(AX7:AX9)+SUM(AX12:AX19))*0.02</f>
        <v>0</v>
      </c>
      <c r="AY21" s="449">
        <f t="shared" si="17"/>
        <v>0</v>
      </c>
      <c r="AZ21" s="449">
        <f t="shared" si="17"/>
        <v>0</v>
      </c>
      <c r="BA21" s="449">
        <f t="shared" si="17"/>
        <v>0</v>
      </c>
      <c r="BB21" s="449">
        <f t="shared" si="17"/>
        <v>0</v>
      </c>
      <c r="BC21" s="449">
        <f t="shared" si="17"/>
        <v>0</v>
      </c>
      <c r="BD21" s="449">
        <f t="shared" si="17"/>
        <v>0</v>
      </c>
      <c r="BE21" s="449">
        <f t="shared" si="17"/>
        <v>0</v>
      </c>
      <c r="BF21" s="449">
        <f t="shared" si="17"/>
        <v>0</v>
      </c>
      <c r="BG21" s="423"/>
      <c r="BH21" s="402">
        <f>SUM(AX21:BF21)</f>
        <v>0</v>
      </c>
    </row>
    <row r="22" spans="1:60" ht="24" customHeight="1" x14ac:dyDescent="0.25">
      <c r="A22" s="393" t="s">
        <v>143</v>
      </c>
      <c r="B22" s="452">
        <f>SUM(B12:B21)</f>
        <v>0</v>
      </c>
      <c r="C22" s="452">
        <f>SUM(C12:C21)</f>
        <v>0</v>
      </c>
      <c r="D22" s="452">
        <f>SUM(D12:D21)</f>
        <v>0</v>
      </c>
      <c r="E22" s="452">
        <f>SUM(E12:E21)</f>
        <v>0</v>
      </c>
      <c r="F22" s="452">
        <f>SUM(F12:F21)</f>
        <v>0</v>
      </c>
      <c r="G22" s="452">
        <f t="shared" ref="G22:J22" si="18">SUM(G12:G21)</f>
        <v>0</v>
      </c>
      <c r="H22" s="452">
        <f t="shared" si="18"/>
        <v>0</v>
      </c>
      <c r="I22" s="452">
        <f t="shared" si="18"/>
        <v>0</v>
      </c>
      <c r="J22" s="454">
        <f t="shared" si="18"/>
        <v>0</v>
      </c>
      <c r="K22" s="454">
        <f>SUM(K12:K20)</f>
        <v>0</v>
      </c>
      <c r="L22" s="467">
        <f>SUM(B22:K22)</f>
        <v>0</v>
      </c>
      <c r="M22" s="401"/>
      <c r="N22" s="398">
        <f>SUM(N12:N21)</f>
        <v>0</v>
      </c>
      <c r="O22" s="399">
        <f t="shared" ref="O22:V22" si="19">SUM(O12:O21)</f>
        <v>0</v>
      </c>
      <c r="P22" s="399">
        <f t="shared" si="19"/>
        <v>0</v>
      </c>
      <c r="Q22" s="399">
        <f t="shared" si="19"/>
        <v>0</v>
      </c>
      <c r="R22" s="399">
        <f t="shared" si="19"/>
        <v>0</v>
      </c>
      <c r="S22" s="399">
        <f t="shared" si="19"/>
        <v>0</v>
      </c>
      <c r="T22" s="399">
        <f t="shared" si="19"/>
        <v>0</v>
      </c>
      <c r="U22" s="399">
        <f t="shared" si="19"/>
        <v>0</v>
      </c>
      <c r="V22" s="400">
        <f t="shared" si="19"/>
        <v>0</v>
      </c>
      <c r="W22" s="400">
        <f>SUM(W12:W21)</f>
        <v>0</v>
      </c>
      <c r="X22" s="367">
        <f>SUM(N22:W22)</f>
        <v>0</v>
      </c>
      <c r="Y22" s="401"/>
      <c r="Z22" s="398">
        <f>SUM(Z12:Z21)</f>
        <v>0</v>
      </c>
      <c r="AA22" s="399">
        <f t="shared" ref="AA22:AH22" si="20">SUM(AA12:AA21)</f>
        <v>0</v>
      </c>
      <c r="AB22" s="399">
        <f t="shared" si="20"/>
        <v>0</v>
      </c>
      <c r="AC22" s="399">
        <f t="shared" si="20"/>
        <v>0</v>
      </c>
      <c r="AD22" s="399">
        <f t="shared" si="20"/>
        <v>0</v>
      </c>
      <c r="AE22" s="399">
        <f t="shared" si="20"/>
        <v>0</v>
      </c>
      <c r="AF22" s="399">
        <f t="shared" si="20"/>
        <v>0</v>
      </c>
      <c r="AG22" s="399">
        <f t="shared" si="20"/>
        <v>0</v>
      </c>
      <c r="AH22" s="400">
        <f t="shared" si="20"/>
        <v>0</v>
      </c>
      <c r="AI22" s="400">
        <f>SUM(AI12:AI21)</f>
        <v>0</v>
      </c>
      <c r="AJ22" s="367">
        <f>SUM(Z22:AI22)</f>
        <v>0</v>
      </c>
      <c r="AL22" s="398">
        <f>SUM(AL12:AL21)</f>
        <v>0</v>
      </c>
      <c r="AM22" s="399">
        <f t="shared" ref="AM22:AT22" si="21">SUM(AM12:AM21)</f>
        <v>0</v>
      </c>
      <c r="AN22" s="399">
        <f t="shared" si="21"/>
        <v>0</v>
      </c>
      <c r="AO22" s="399">
        <f t="shared" si="21"/>
        <v>0</v>
      </c>
      <c r="AP22" s="399">
        <f t="shared" si="21"/>
        <v>0</v>
      </c>
      <c r="AQ22" s="399">
        <f t="shared" si="21"/>
        <v>0</v>
      </c>
      <c r="AR22" s="399">
        <f t="shared" si="21"/>
        <v>0</v>
      </c>
      <c r="AS22" s="399">
        <f t="shared" si="21"/>
        <v>0</v>
      </c>
      <c r="AT22" s="400">
        <f t="shared" si="21"/>
        <v>0</v>
      </c>
      <c r="AU22" s="400">
        <f>SUM(AU12:AU21)</f>
        <v>0</v>
      </c>
      <c r="AV22" s="367">
        <f>SUM(AL22:AU22)</f>
        <v>0</v>
      </c>
      <c r="AX22" s="398">
        <f>SUM(AX12:AX21)</f>
        <v>0</v>
      </c>
      <c r="AY22" s="399">
        <f>SUM(AY12:AY21)</f>
        <v>0</v>
      </c>
      <c r="AZ22" s="399">
        <f t="shared" ref="AZ22:BF22" si="22">SUM(AZ12:AZ21)</f>
        <v>0</v>
      </c>
      <c r="BA22" s="399">
        <f t="shared" si="22"/>
        <v>0</v>
      </c>
      <c r="BB22" s="399">
        <f t="shared" si="22"/>
        <v>0</v>
      </c>
      <c r="BC22" s="399">
        <f t="shared" si="22"/>
        <v>0</v>
      </c>
      <c r="BD22" s="399">
        <f t="shared" si="22"/>
        <v>0</v>
      </c>
      <c r="BE22" s="399">
        <f t="shared" si="22"/>
        <v>0</v>
      </c>
      <c r="BF22" s="400">
        <f t="shared" si="22"/>
        <v>0</v>
      </c>
      <c r="BG22" s="400">
        <f>SUM(BG12:BG21)</f>
        <v>0</v>
      </c>
      <c r="BH22" s="367">
        <f>SUM(AX22:BG22)</f>
        <v>0</v>
      </c>
    </row>
    <row r="23" spans="1:60" ht="24" customHeight="1" x14ac:dyDescent="0.25">
      <c r="A23" s="394" t="s">
        <v>144</v>
      </c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5"/>
      <c r="M23" s="401"/>
      <c r="N23" s="440"/>
      <c r="O23" s="441"/>
      <c r="P23" s="441"/>
      <c r="Q23" s="441"/>
      <c r="R23" s="441"/>
      <c r="S23" s="441"/>
      <c r="T23" s="441"/>
      <c r="U23" s="441"/>
      <c r="V23" s="441"/>
      <c r="W23" s="441"/>
      <c r="X23" s="442"/>
      <c r="Y23" s="401"/>
      <c r="Z23" s="440"/>
      <c r="AA23" s="441"/>
      <c r="AB23" s="441"/>
      <c r="AC23" s="441"/>
      <c r="AD23" s="441"/>
      <c r="AE23" s="441"/>
      <c r="AF23" s="441"/>
      <c r="AG23" s="441"/>
      <c r="AH23" s="441"/>
      <c r="AI23" s="441"/>
      <c r="AJ23" s="442"/>
      <c r="AL23" s="440"/>
      <c r="AM23" s="441"/>
      <c r="AN23" s="441"/>
      <c r="AO23" s="441"/>
      <c r="AP23" s="441"/>
      <c r="AQ23" s="441"/>
      <c r="AR23" s="441"/>
      <c r="AS23" s="441"/>
      <c r="AT23" s="441"/>
      <c r="AU23" s="441"/>
      <c r="AV23" s="442"/>
      <c r="AX23" s="440"/>
      <c r="AY23" s="441"/>
      <c r="AZ23" s="441"/>
      <c r="BA23" s="441"/>
      <c r="BB23" s="441"/>
      <c r="BC23" s="441"/>
      <c r="BD23" s="441"/>
      <c r="BE23" s="441"/>
      <c r="BF23" s="441"/>
      <c r="BG23" s="441"/>
      <c r="BH23" s="442"/>
    </row>
    <row r="24" spans="1:60" ht="24" customHeight="1" x14ac:dyDescent="0.25">
      <c r="A24" s="393" t="s">
        <v>145</v>
      </c>
      <c r="B24" s="466">
        <f>(B10+B22)*'2-Admin'!$B$38</f>
        <v>0</v>
      </c>
      <c r="C24" s="466">
        <f>(C10+C22)*'2-Admin'!$C$38</f>
        <v>0</v>
      </c>
      <c r="D24" s="466">
        <f>(D10+D22)*'2-Admin'!$D$38</f>
        <v>0</v>
      </c>
      <c r="E24" s="466">
        <f>(E10+E22)*'2-Admin'!$E$38</f>
        <v>0</v>
      </c>
      <c r="F24" s="466">
        <f>(F10+F22)*'2-Admin'!$F$38</f>
        <v>0</v>
      </c>
      <c r="G24" s="466">
        <f>(G10+G22)*'2-Admin'!$G$38</f>
        <v>0</v>
      </c>
      <c r="H24" s="466">
        <f>(H10+H22)*'2-Admin'!$H$38</f>
        <v>0</v>
      </c>
      <c r="I24" s="466">
        <f>(I10+I22)*'2-Admin'!$I$38</f>
        <v>0</v>
      </c>
      <c r="J24" s="454">
        <f>(J10+J22)*'2-Admin'!$J$38</f>
        <v>0</v>
      </c>
      <c r="K24" s="454">
        <f>(K10+K22)*'2-Admin'!$K$38</f>
        <v>0</v>
      </c>
      <c r="L24" s="467">
        <f>SUM(B24:K24)</f>
        <v>0</v>
      </c>
      <c r="M24" s="401"/>
      <c r="N24" s="466">
        <f>(N10+N22)*'2-Admin'!$B$38</f>
        <v>0</v>
      </c>
      <c r="O24" s="466">
        <f>(O10+O22)*'2-Admin'!$C$38</f>
        <v>0</v>
      </c>
      <c r="P24" s="466">
        <f>(P10+P22)*'2-Admin'!$D$38</f>
        <v>0</v>
      </c>
      <c r="Q24" s="466">
        <f>(Q10+Q22)*'2-Admin'!$E$38</f>
        <v>0</v>
      </c>
      <c r="R24" s="466">
        <f>(R10+R22)*'2-Admin'!$F$38</f>
        <v>0</v>
      </c>
      <c r="S24" s="466">
        <f>(S10+S22)*'2-Admin'!$G$38</f>
        <v>0</v>
      </c>
      <c r="T24" s="466">
        <f>(T10+T22)*'2-Admin'!$H$38</f>
        <v>0</v>
      </c>
      <c r="U24" s="466">
        <f>(U10+U22)*'2-Admin'!$I$38</f>
        <v>0</v>
      </c>
      <c r="V24" s="454">
        <f>(V10+V22)*'2-Admin'!$J$38</f>
        <v>0</v>
      </c>
      <c r="W24" s="454">
        <f>(W10+W22)*'2-Admin'!$K$38</f>
        <v>0</v>
      </c>
      <c r="X24" s="367">
        <f>SUM(N24:W24)</f>
        <v>0</v>
      </c>
      <c r="Y24" s="401"/>
      <c r="Z24" s="466">
        <f>(Z10+Z22)*'2-Admin'!$B$38</f>
        <v>0</v>
      </c>
      <c r="AA24" s="466">
        <f>(AA10+AA22)*'2-Admin'!$C$38</f>
        <v>0</v>
      </c>
      <c r="AB24" s="466">
        <f>(AB10+AB22)*'2-Admin'!$D$38</f>
        <v>0</v>
      </c>
      <c r="AC24" s="466">
        <f>(AC10+AC22)*'2-Admin'!$E$38</f>
        <v>0</v>
      </c>
      <c r="AD24" s="466">
        <f>(AD10+AD22)*'2-Admin'!$F$38</f>
        <v>0</v>
      </c>
      <c r="AE24" s="466">
        <f>(AE10+AE22)*'2-Admin'!$G$38</f>
        <v>0</v>
      </c>
      <c r="AF24" s="466">
        <f>(AF10+AF22)*'2-Admin'!$H$38</f>
        <v>0</v>
      </c>
      <c r="AG24" s="466">
        <f>(AG10+AG22)*'2-Admin'!$I$38</f>
        <v>0</v>
      </c>
      <c r="AH24" s="454">
        <f>(AH10+AH22)*'2-Admin'!$J$38</f>
        <v>0</v>
      </c>
      <c r="AI24" s="454">
        <f>(AI10+AI22)*'2-Admin'!$K$38</f>
        <v>0</v>
      </c>
      <c r="AJ24" s="367">
        <f>SUM(Z24:AI24)</f>
        <v>0</v>
      </c>
      <c r="AL24" s="466">
        <f>(AL10+AL22)*'2-Admin'!$B$38</f>
        <v>0</v>
      </c>
      <c r="AM24" s="466">
        <f>(AM10+AM22)*'2-Admin'!$C$38</f>
        <v>0</v>
      </c>
      <c r="AN24" s="466">
        <f>(AN10+AN22)*'2-Admin'!$D$38</f>
        <v>0</v>
      </c>
      <c r="AO24" s="466">
        <f>(AO10+AO22)*'2-Admin'!$E$38</f>
        <v>0</v>
      </c>
      <c r="AP24" s="466">
        <f>(AP10+AP22)*'2-Admin'!$F$38</f>
        <v>0</v>
      </c>
      <c r="AQ24" s="466">
        <f>(AQ10+AQ22)*'2-Admin'!$G$38</f>
        <v>0</v>
      </c>
      <c r="AR24" s="466">
        <f>(AR10+AR22)*'2-Admin'!$H$38</f>
        <v>0</v>
      </c>
      <c r="AS24" s="466">
        <f>(AS10+AS22)*'2-Admin'!$I$38</f>
        <v>0</v>
      </c>
      <c r="AT24" s="454">
        <f>(AT10+AT22)*'2-Admin'!$J$38</f>
        <v>0</v>
      </c>
      <c r="AU24" s="454">
        <f>(AU10+AU22)*'2-Admin'!$K$38</f>
        <v>0</v>
      </c>
      <c r="AV24" s="367">
        <f>SUM(AL24:AU24)</f>
        <v>0</v>
      </c>
      <c r="AX24" s="466">
        <f>(AX10+AX22)*'2-Admin'!$B$38</f>
        <v>0</v>
      </c>
      <c r="AY24" s="466">
        <f>(AY10+AY22)*'2-Admin'!$C$38</f>
        <v>0</v>
      </c>
      <c r="AZ24" s="466">
        <f>(AZ10+AZ22)*'2-Admin'!$D$38</f>
        <v>0</v>
      </c>
      <c r="BA24" s="466">
        <f>(BA10+BA22)*'2-Admin'!$E$38</f>
        <v>0</v>
      </c>
      <c r="BB24" s="466">
        <f>(BB10+BB22)*'2-Admin'!$F$38</f>
        <v>0</v>
      </c>
      <c r="BC24" s="466">
        <f>(BC10+BC22)*'2-Admin'!$G$38</f>
        <v>0</v>
      </c>
      <c r="BD24" s="466">
        <f>(BD10+BD22)*'2-Admin'!$H$38</f>
        <v>0</v>
      </c>
      <c r="BE24" s="466">
        <f>(BE10+BE22)*'2-Admin'!$I$38</f>
        <v>0</v>
      </c>
      <c r="BF24" s="454">
        <f>(BF10+BF22)*'2-Admin'!$J$38</f>
        <v>0</v>
      </c>
      <c r="BG24" s="454">
        <f>(BG10+BG22)*'2-Admin'!$K$38</f>
        <v>0</v>
      </c>
      <c r="BH24" s="367">
        <f>SUM(AX24:BG24)</f>
        <v>0</v>
      </c>
    </row>
    <row r="25" spans="1:60" ht="24" customHeight="1" x14ac:dyDescent="0.25">
      <c r="A25" s="394" t="s">
        <v>103</v>
      </c>
      <c r="B25" s="463"/>
      <c r="C25" s="464"/>
      <c r="D25" s="464"/>
      <c r="E25" s="464"/>
      <c r="F25" s="464"/>
      <c r="G25" s="464"/>
      <c r="H25" s="464"/>
      <c r="I25" s="464"/>
      <c r="J25" s="464"/>
      <c r="K25" s="464"/>
      <c r="L25" s="465"/>
      <c r="M25" s="401"/>
      <c r="N25" s="440"/>
      <c r="O25" s="441"/>
      <c r="P25" s="441"/>
      <c r="Q25" s="441"/>
      <c r="R25" s="441"/>
      <c r="S25" s="441"/>
      <c r="T25" s="441"/>
      <c r="U25" s="441"/>
      <c r="V25" s="441"/>
      <c r="W25" s="441"/>
      <c r="X25" s="442"/>
      <c r="Y25" s="401"/>
      <c r="Z25" s="440"/>
      <c r="AA25" s="441"/>
      <c r="AB25" s="441"/>
      <c r="AC25" s="441"/>
      <c r="AD25" s="441"/>
      <c r="AE25" s="441"/>
      <c r="AF25" s="441"/>
      <c r="AG25" s="441"/>
      <c r="AH25" s="441"/>
      <c r="AI25" s="441"/>
      <c r="AJ25" s="442"/>
      <c r="AL25" s="440"/>
      <c r="AM25" s="441"/>
      <c r="AN25" s="441"/>
      <c r="AO25" s="441"/>
      <c r="AP25" s="441"/>
      <c r="AQ25" s="441"/>
      <c r="AR25" s="441"/>
      <c r="AS25" s="441"/>
      <c r="AT25" s="441"/>
      <c r="AU25" s="441"/>
      <c r="AV25" s="442"/>
      <c r="AX25" s="440"/>
      <c r="AY25" s="441"/>
      <c r="AZ25" s="441"/>
      <c r="BA25" s="441"/>
      <c r="BB25" s="441"/>
      <c r="BC25" s="441"/>
      <c r="BD25" s="441"/>
      <c r="BE25" s="441"/>
      <c r="BF25" s="441"/>
      <c r="BG25" s="441"/>
      <c r="BH25" s="442"/>
    </row>
    <row r="26" spans="1:60" ht="23.25" customHeight="1" x14ac:dyDescent="0.25">
      <c r="A26" s="396" t="s">
        <v>146</v>
      </c>
      <c r="B26" s="455">
        <f>'1'!$H$97</f>
        <v>0</v>
      </c>
      <c r="C26" s="455">
        <f>'2'!$H$97</f>
        <v>0</v>
      </c>
      <c r="D26" s="455">
        <f>'3'!$H$97</f>
        <v>0</v>
      </c>
      <c r="E26" s="455">
        <f>'4'!$H$97</f>
        <v>0</v>
      </c>
      <c r="F26" s="455">
        <f>'5'!$H$97</f>
        <v>0</v>
      </c>
      <c r="G26" s="455">
        <f>'6'!$H$74</f>
        <v>0</v>
      </c>
      <c r="H26" s="455">
        <f>'7'!$H$74</f>
        <v>0</v>
      </c>
      <c r="I26" s="455">
        <f>'8'!$H$74</f>
        <v>0</v>
      </c>
      <c r="J26" s="457">
        <f>'9'!$H$74</f>
        <v>0</v>
      </c>
      <c r="K26" s="457">
        <f>'10'!$H$79</f>
        <v>0</v>
      </c>
      <c r="L26" s="468">
        <f>SUM(B26:K26)</f>
        <v>0</v>
      </c>
      <c r="M26" s="401"/>
      <c r="N26" s="418"/>
      <c r="O26" s="418"/>
      <c r="P26" s="418"/>
      <c r="Q26" s="418"/>
      <c r="R26" s="418"/>
      <c r="S26" s="418"/>
      <c r="T26" s="418"/>
      <c r="U26" s="418"/>
      <c r="V26" s="418"/>
      <c r="W26" s="434"/>
      <c r="X26" s="402">
        <f>SUM(N26:W26)</f>
        <v>0</v>
      </c>
      <c r="Y26" s="401"/>
      <c r="Z26" s="418"/>
      <c r="AA26" s="418"/>
      <c r="AB26" s="418"/>
      <c r="AC26" s="418"/>
      <c r="AD26" s="418"/>
      <c r="AE26" s="418"/>
      <c r="AF26" s="418"/>
      <c r="AG26" s="418"/>
      <c r="AH26" s="418"/>
      <c r="AI26" s="434"/>
      <c r="AJ26" s="402">
        <f>SUM(Z26:AI26)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34"/>
      <c r="AV26" s="402">
        <f>SUM(AL26:AU26)</f>
        <v>0</v>
      </c>
      <c r="AX26" s="418"/>
      <c r="AY26" s="418"/>
      <c r="AZ26" s="418"/>
      <c r="BA26" s="418"/>
      <c r="BB26" s="418"/>
      <c r="BC26" s="418"/>
      <c r="BD26" s="418"/>
      <c r="BE26" s="418"/>
      <c r="BF26" s="418"/>
      <c r="BG26" s="434"/>
      <c r="BH26" s="402">
        <f>SUM(AX26:BG26)</f>
        <v>0</v>
      </c>
    </row>
    <row r="27" spans="1:60" ht="23.25" customHeight="1" x14ac:dyDescent="0.25">
      <c r="A27" s="396" t="s">
        <v>147</v>
      </c>
      <c r="B27" s="457">
        <f>'1'!$L$111</f>
        <v>0</v>
      </c>
      <c r="C27" s="457">
        <f>'2'!$L$111</f>
        <v>0</v>
      </c>
      <c r="D27" s="457">
        <f>'3'!$L$111</f>
        <v>0</v>
      </c>
      <c r="E27" s="457">
        <f>'4'!$L$111</f>
        <v>0</v>
      </c>
      <c r="F27" s="457">
        <f>'5'!$L$111</f>
        <v>0</v>
      </c>
      <c r="G27" s="457">
        <f>'6'!$L$87</f>
        <v>0</v>
      </c>
      <c r="H27" s="457">
        <f>'7'!$L$87</f>
        <v>0</v>
      </c>
      <c r="I27" s="457">
        <f>'8'!$L$87</f>
        <v>0</v>
      </c>
      <c r="J27" s="457">
        <f>'9'!$L$87</f>
        <v>0</v>
      </c>
      <c r="K27" s="483">
        <f>'10'!$L$92</f>
        <v>0</v>
      </c>
      <c r="L27" s="468">
        <f>SUM(B27:K27)</f>
        <v>0</v>
      </c>
      <c r="M27" s="401"/>
      <c r="N27" s="418"/>
      <c r="O27" s="418"/>
      <c r="P27" s="418"/>
      <c r="Q27" s="418"/>
      <c r="R27" s="418"/>
      <c r="S27" s="418"/>
      <c r="T27" s="418"/>
      <c r="U27" s="418"/>
      <c r="V27" s="488"/>
      <c r="W27" s="486"/>
      <c r="X27" s="402">
        <f>SUM(N27:W27)</f>
        <v>0</v>
      </c>
      <c r="Y27" s="401"/>
      <c r="Z27" s="418"/>
      <c r="AA27" s="418"/>
      <c r="AB27" s="418"/>
      <c r="AC27" s="418"/>
      <c r="AD27" s="418"/>
      <c r="AE27" s="418"/>
      <c r="AF27" s="418"/>
      <c r="AG27" s="418"/>
      <c r="AH27" s="488"/>
      <c r="AI27" s="489"/>
      <c r="AJ27" s="402">
        <f>SUM(Z27:AI27)</f>
        <v>0</v>
      </c>
      <c r="AL27" s="418"/>
      <c r="AM27" s="418"/>
      <c r="AN27" s="418"/>
      <c r="AO27" s="418"/>
      <c r="AP27" s="418"/>
      <c r="AQ27" s="418"/>
      <c r="AR27" s="418"/>
      <c r="AS27" s="418"/>
      <c r="AT27" s="488"/>
      <c r="AU27" s="489"/>
      <c r="AV27" s="402">
        <f>SUM(AL27:AU27)</f>
        <v>0</v>
      </c>
      <c r="AX27" s="418"/>
      <c r="AY27" s="418"/>
      <c r="AZ27" s="418"/>
      <c r="BA27" s="418"/>
      <c r="BB27" s="418"/>
      <c r="BC27" s="418"/>
      <c r="BD27" s="418"/>
      <c r="BE27" s="418"/>
      <c r="BF27" s="488"/>
      <c r="BG27" s="489"/>
      <c r="BH27" s="402">
        <f>SUM(AX27:BG27)</f>
        <v>0</v>
      </c>
    </row>
    <row r="28" spans="1:60" ht="24" customHeight="1" x14ac:dyDescent="0.25">
      <c r="A28" s="393" t="s">
        <v>148</v>
      </c>
      <c r="B28" s="452">
        <f>SUM(B26:B27)</f>
        <v>0</v>
      </c>
      <c r="C28" s="452">
        <f>SUM(C26:C27)</f>
        <v>0</v>
      </c>
      <c r="D28" s="452">
        <f t="shared" ref="D28:K28" si="23">SUM(D26:D27)</f>
        <v>0</v>
      </c>
      <c r="E28" s="452">
        <f t="shared" si="23"/>
        <v>0</v>
      </c>
      <c r="F28" s="452">
        <f>SUM(F26:F27)</f>
        <v>0</v>
      </c>
      <c r="G28" s="452">
        <f t="shared" si="23"/>
        <v>0</v>
      </c>
      <c r="H28" s="452">
        <f t="shared" si="23"/>
        <v>0</v>
      </c>
      <c r="I28" s="452">
        <f t="shared" si="23"/>
        <v>0</v>
      </c>
      <c r="J28" s="452">
        <f t="shared" si="23"/>
        <v>0</v>
      </c>
      <c r="K28" s="452">
        <f t="shared" si="23"/>
        <v>0</v>
      </c>
      <c r="L28" s="467">
        <f>SUM(B28:K28)</f>
        <v>0</v>
      </c>
      <c r="M28" s="401"/>
      <c r="N28" s="399">
        <f>SUM(N26:N27)</f>
        <v>0</v>
      </c>
      <c r="O28" s="399">
        <f t="shared" ref="O28:V28" si="24">SUM(O26:O27)</f>
        <v>0</v>
      </c>
      <c r="P28" s="399">
        <f t="shared" si="24"/>
        <v>0</v>
      </c>
      <c r="Q28" s="399">
        <f t="shared" si="24"/>
        <v>0</v>
      </c>
      <c r="R28" s="399">
        <f t="shared" si="24"/>
        <v>0</v>
      </c>
      <c r="S28" s="399">
        <f t="shared" si="24"/>
        <v>0</v>
      </c>
      <c r="T28" s="399">
        <f t="shared" si="24"/>
        <v>0</v>
      </c>
      <c r="U28" s="399">
        <f t="shared" si="24"/>
        <v>0</v>
      </c>
      <c r="V28" s="399">
        <f t="shared" si="24"/>
        <v>0</v>
      </c>
      <c r="W28" s="399">
        <f>W26</f>
        <v>0</v>
      </c>
      <c r="X28" s="429">
        <f>SUM(N28:W28)</f>
        <v>0</v>
      </c>
      <c r="Y28" s="401"/>
      <c r="Z28" s="399">
        <f>SUM(Z26:Z27)</f>
        <v>0</v>
      </c>
      <c r="AA28" s="399">
        <f t="shared" ref="AA28:AH28" si="25">SUM(AA26:AA27)</f>
        <v>0</v>
      </c>
      <c r="AB28" s="399">
        <f t="shared" si="25"/>
        <v>0</v>
      </c>
      <c r="AC28" s="399">
        <f t="shared" si="25"/>
        <v>0</v>
      </c>
      <c r="AD28" s="399">
        <f t="shared" si="25"/>
        <v>0</v>
      </c>
      <c r="AE28" s="399">
        <f t="shared" si="25"/>
        <v>0</v>
      </c>
      <c r="AF28" s="399">
        <f t="shared" si="25"/>
        <v>0</v>
      </c>
      <c r="AG28" s="399">
        <f t="shared" si="25"/>
        <v>0</v>
      </c>
      <c r="AH28" s="399">
        <f t="shared" si="25"/>
        <v>0</v>
      </c>
      <c r="AI28" s="399">
        <f>AI26</f>
        <v>0</v>
      </c>
      <c r="AJ28" s="429">
        <f>SUM(Z28:AI28)</f>
        <v>0</v>
      </c>
      <c r="AL28" s="399">
        <f>SUM(AL26:AL27)</f>
        <v>0</v>
      </c>
      <c r="AM28" s="399">
        <f t="shared" ref="AM28:AT28" si="26">SUM(AM26:AM27)</f>
        <v>0</v>
      </c>
      <c r="AN28" s="399">
        <f t="shared" si="26"/>
        <v>0</v>
      </c>
      <c r="AO28" s="399">
        <f t="shared" si="26"/>
        <v>0</v>
      </c>
      <c r="AP28" s="399">
        <f t="shared" si="26"/>
        <v>0</v>
      </c>
      <c r="AQ28" s="399">
        <f t="shared" si="26"/>
        <v>0</v>
      </c>
      <c r="AR28" s="399">
        <f t="shared" si="26"/>
        <v>0</v>
      </c>
      <c r="AS28" s="399">
        <f t="shared" si="26"/>
        <v>0</v>
      </c>
      <c r="AT28" s="399">
        <f t="shared" si="26"/>
        <v>0</v>
      </c>
      <c r="AU28" s="399">
        <f>AU26</f>
        <v>0</v>
      </c>
      <c r="AV28" s="429">
        <f>SUM(AL28:AU28)</f>
        <v>0</v>
      </c>
      <c r="AX28" s="399">
        <f>SUM(AX26:AX27)</f>
        <v>0</v>
      </c>
      <c r="AY28" s="399">
        <f t="shared" ref="AY28:BF28" si="27">SUM(AY26:AY27)</f>
        <v>0</v>
      </c>
      <c r="AZ28" s="399">
        <f t="shared" si="27"/>
        <v>0</v>
      </c>
      <c r="BA28" s="399">
        <f t="shared" si="27"/>
        <v>0</v>
      </c>
      <c r="BB28" s="399">
        <f t="shared" si="27"/>
        <v>0</v>
      </c>
      <c r="BC28" s="399">
        <f t="shared" si="27"/>
        <v>0</v>
      </c>
      <c r="BD28" s="399">
        <f t="shared" si="27"/>
        <v>0</v>
      </c>
      <c r="BE28" s="399">
        <f t="shared" si="27"/>
        <v>0</v>
      </c>
      <c r="BF28" s="399">
        <f t="shared" si="27"/>
        <v>0</v>
      </c>
      <c r="BG28" s="399">
        <f>BG26</f>
        <v>0</v>
      </c>
      <c r="BH28" s="429">
        <f>SUM(AX28:BG28)</f>
        <v>0</v>
      </c>
    </row>
    <row r="29" spans="1:60" ht="24" customHeight="1" x14ac:dyDescent="0.25">
      <c r="A29" s="394" t="s">
        <v>134</v>
      </c>
      <c r="B29" s="463"/>
      <c r="C29" s="464"/>
      <c r="D29" s="464"/>
      <c r="E29" s="464"/>
      <c r="F29" s="464"/>
      <c r="G29" s="464"/>
      <c r="H29" s="464"/>
      <c r="I29" s="464"/>
      <c r="J29" s="464"/>
      <c r="K29" s="464"/>
      <c r="L29" s="465"/>
      <c r="M29" s="401"/>
      <c r="N29" s="440"/>
      <c r="O29" s="441"/>
      <c r="P29" s="441"/>
      <c r="Q29" s="441"/>
      <c r="R29" s="441"/>
      <c r="S29" s="441"/>
      <c r="T29" s="441"/>
      <c r="U29" s="441"/>
      <c r="V29" s="441"/>
      <c r="W29" s="441"/>
      <c r="X29" s="442"/>
      <c r="Y29" s="401"/>
      <c r="Z29" s="440"/>
      <c r="AA29" s="441"/>
      <c r="AB29" s="441"/>
      <c r="AC29" s="441"/>
      <c r="AD29" s="441"/>
      <c r="AE29" s="441"/>
      <c r="AF29" s="441"/>
      <c r="AG29" s="441"/>
      <c r="AH29" s="441"/>
      <c r="AI29" s="441"/>
      <c r="AJ29" s="442"/>
      <c r="AL29" s="440"/>
      <c r="AM29" s="441"/>
      <c r="AN29" s="441"/>
      <c r="AO29" s="441"/>
      <c r="AP29" s="441"/>
      <c r="AQ29" s="441"/>
      <c r="AR29" s="441"/>
      <c r="AS29" s="441"/>
      <c r="AT29" s="441"/>
      <c r="AU29" s="441"/>
      <c r="AV29" s="442"/>
      <c r="AX29" s="440"/>
      <c r="AY29" s="441"/>
      <c r="AZ29" s="441"/>
      <c r="BA29" s="441"/>
      <c r="BB29" s="441"/>
      <c r="BC29" s="441"/>
      <c r="BD29" s="441"/>
      <c r="BE29" s="441"/>
      <c r="BF29" s="441"/>
      <c r="BG29" s="441"/>
      <c r="BH29" s="442"/>
    </row>
    <row r="30" spans="1:60" ht="24" customHeight="1" x14ac:dyDescent="0.25">
      <c r="A30" s="393" t="s">
        <v>149</v>
      </c>
      <c r="B30" s="469">
        <f>'1'!$E$124</f>
        <v>0</v>
      </c>
      <c r="C30" s="469">
        <f>'2'!$E$124</f>
        <v>0</v>
      </c>
      <c r="D30" s="469">
        <f>'3'!$E$124</f>
        <v>0</v>
      </c>
      <c r="E30" s="469">
        <f>'4'!$E$124</f>
        <v>0</v>
      </c>
      <c r="F30" s="469">
        <f>'5'!$F$124</f>
        <v>0</v>
      </c>
      <c r="G30" s="469">
        <f>'6'!$E$100</f>
        <v>0</v>
      </c>
      <c r="H30" s="469">
        <f>'7'!$E$100</f>
        <v>0</v>
      </c>
      <c r="I30" s="469">
        <f>'8'!$E$100</f>
        <v>0</v>
      </c>
      <c r="J30" s="454">
        <f>'9'!$E$100</f>
        <v>0</v>
      </c>
      <c r="K30" s="454">
        <f>'10'!$E$105</f>
        <v>0</v>
      </c>
      <c r="L30" s="467">
        <f>SUM(B30:K30)</f>
        <v>0</v>
      </c>
      <c r="M30" s="401"/>
      <c r="N30" s="418"/>
      <c r="O30" s="418"/>
      <c r="P30" s="418"/>
      <c r="Q30" s="418"/>
      <c r="R30" s="418"/>
      <c r="S30" s="418"/>
      <c r="T30" s="418"/>
      <c r="U30" s="418"/>
      <c r="V30" s="488"/>
      <c r="W30" s="487"/>
      <c r="X30" s="402">
        <f>SUM(N30:W30)</f>
        <v>0</v>
      </c>
      <c r="Y30" s="401"/>
      <c r="Z30" s="418"/>
      <c r="AA30" s="418"/>
      <c r="AB30" s="418"/>
      <c r="AC30" s="418"/>
      <c r="AD30" s="418"/>
      <c r="AE30" s="418"/>
      <c r="AF30" s="418"/>
      <c r="AG30" s="418"/>
      <c r="AH30" s="488"/>
      <c r="AI30" s="487"/>
      <c r="AJ30" s="402">
        <f>SUM(Z30:AI30)</f>
        <v>0</v>
      </c>
      <c r="AL30" s="418"/>
      <c r="AM30" s="418"/>
      <c r="AN30" s="418"/>
      <c r="AO30" s="418"/>
      <c r="AP30" s="418"/>
      <c r="AQ30" s="418"/>
      <c r="AR30" s="418"/>
      <c r="AS30" s="418"/>
      <c r="AT30" s="488"/>
      <c r="AU30" s="487"/>
      <c r="AV30" s="402">
        <f>SUM(AL30:AU30)</f>
        <v>0</v>
      </c>
      <c r="AX30" s="418"/>
      <c r="AY30" s="418"/>
      <c r="AZ30" s="418"/>
      <c r="BA30" s="418"/>
      <c r="BB30" s="418"/>
      <c r="BC30" s="418"/>
      <c r="BD30" s="418"/>
      <c r="BE30" s="418"/>
      <c r="BF30" s="488"/>
      <c r="BG30" s="487"/>
      <c r="BH30" s="402">
        <f>SUM(AX30:BG30)</f>
        <v>0</v>
      </c>
    </row>
    <row r="31" spans="1:60" ht="24" customHeight="1" x14ac:dyDescent="0.25">
      <c r="A31" s="394" t="s">
        <v>186</v>
      </c>
      <c r="B31" s="470">
        <f>B10+B22+B24+B28+B30</f>
        <v>0</v>
      </c>
      <c r="C31" s="470">
        <f t="shared" ref="C31:J31" si="28">C10+C22+C24+C28+C30</f>
        <v>0</v>
      </c>
      <c r="D31" s="470">
        <f t="shared" si="28"/>
        <v>0</v>
      </c>
      <c r="E31" s="470">
        <f t="shared" si="28"/>
        <v>0</v>
      </c>
      <c r="F31" s="470">
        <f>F10+F22+F24+F28+F30</f>
        <v>0</v>
      </c>
      <c r="G31" s="470">
        <f t="shared" si="28"/>
        <v>0</v>
      </c>
      <c r="H31" s="470">
        <f t="shared" si="28"/>
        <v>0</v>
      </c>
      <c r="I31" s="470">
        <f t="shared" si="28"/>
        <v>0</v>
      </c>
      <c r="J31" s="470">
        <f t="shared" si="28"/>
        <v>0</v>
      </c>
      <c r="K31" s="470">
        <f>K10+K22+K24+K28+K30</f>
        <v>0</v>
      </c>
      <c r="L31" s="485">
        <f>SUM(B31:K31)</f>
        <v>0</v>
      </c>
      <c r="M31" s="401"/>
      <c r="N31" s="405">
        <f>N10+N22+N24+N28+N30</f>
        <v>0</v>
      </c>
      <c r="O31" s="369">
        <f t="shared" ref="O31:V31" si="29">O10+O22+O24+O28+O30</f>
        <v>0</v>
      </c>
      <c r="P31" s="369">
        <f t="shared" si="29"/>
        <v>0</v>
      </c>
      <c r="Q31" s="369">
        <f t="shared" si="29"/>
        <v>0</v>
      </c>
      <c r="R31" s="369">
        <f>R10+R22+R24+R28+R30</f>
        <v>0</v>
      </c>
      <c r="S31" s="369">
        <f t="shared" si="29"/>
        <v>0</v>
      </c>
      <c r="T31" s="369">
        <f t="shared" si="29"/>
        <v>0</v>
      </c>
      <c r="U31" s="369">
        <f t="shared" si="29"/>
        <v>0</v>
      </c>
      <c r="V31" s="370">
        <f t="shared" si="29"/>
        <v>0</v>
      </c>
      <c r="W31" s="370">
        <f>W10+W22+W24+W28</f>
        <v>0</v>
      </c>
      <c r="X31" s="406">
        <f>SUM(N31:W31)</f>
        <v>0</v>
      </c>
      <c r="Y31" s="401"/>
      <c r="Z31" s="405">
        <f>Z10+Z22+Z24+Z28+Z30</f>
        <v>0</v>
      </c>
      <c r="AA31" s="369">
        <f t="shared" ref="AA31:AC31" si="30">AA10+AA22+AA24+AA28+AA30</f>
        <v>0</v>
      </c>
      <c r="AB31" s="369">
        <f t="shared" si="30"/>
        <v>0</v>
      </c>
      <c r="AC31" s="369">
        <f t="shared" si="30"/>
        <v>0</v>
      </c>
      <c r="AD31" s="369">
        <f>AD10+AD22+AD24+AD28+AD30</f>
        <v>0</v>
      </c>
      <c r="AE31" s="369">
        <f t="shared" ref="AE31:AH31" si="31">AE10+AE22+AE24+AE28+AE30</f>
        <v>0</v>
      </c>
      <c r="AF31" s="369">
        <f t="shared" si="31"/>
        <v>0</v>
      </c>
      <c r="AG31" s="369">
        <f t="shared" si="31"/>
        <v>0</v>
      </c>
      <c r="AH31" s="370">
        <f t="shared" si="31"/>
        <v>0</v>
      </c>
      <c r="AI31" s="370">
        <f>AI10+AI22+AI24+AI28</f>
        <v>0</v>
      </c>
      <c r="AJ31" s="406">
        <f>SUM(Z31:AI31)</f>
        <v>0</v>
      </c>
      <c r="AL31" s="405">
        <f>AL10+AL22+AL24+AL28+AL30</f>
        <v>0</v>
      </c>
      <c r="AM31" s="369">
        <f t="shared" ref="AM31:AO31" si="32">AM10+AM22+AM24+AM28+AM30</f>
        <v>0</v>
      </c>
      <c r="AN31" s="369">
        <f t="shared" si="32"/>
        <v>0</v>
      </c>
      <c r="AO31" s="369">
        <f t="shared" si="32"/>
        <v>0</v>
      </c>
      <c r="AP31" s="369">
        <f>AP10+AP22+AP24+AP28+AP30</f>
        <v>0</v>
      </c>
      <c r="AQ31" s="369">
        <f t="shared" ref="AQ31:AT31" si="33">AQ10+AQ22+AQ24+AQ28+AQ30</f>
        <v>0</v>
      </c>
      <c r="AR31" s="369">
        <f t="shared" si="33"/>
        <v>0</v>
      </c>
      <c r="AS31" s="369">
        <f t="shared" si="33"/>
        <v>0</v>
      </c>
      <c r="AT31" s="370">
        <f t="shared" si="33"/>
        <v>0</v>
      </c>
      <c r="AU31" s="370">
        <f>AU10+AU22+AU24+AU28</f>
        <v>0</v>
      </c>
      <c r="AV31" s="406">
        <f>SUM(AL31:AU31)</f>
        <v>0</v>
      </c>
      <c r="AX31" s="405">
        <f>AX10+AX22+AX24+AX28+AX30</f>
        <v>0</v>
      </c>
      <c r="AY31" s="369">
        <f t="shared" ref="AY31:BA31" si="34">AY10+AY22+AY24+AY28+AY30</f>
        <v>0</v>
      </c>
      <c r="AZ31" s="369">
        <f t="shared" si="34"/>
        <v>0</v>
      </c>
      <c r="BA31" s="369">
        <f t="shared" si="34"/>
        <v>0</v>
      </c>
      <c r="BB31" s="369">
        <f>BB10+BB22+BB24+BB28+BB30</f>
        <v>0</v>
      </c>
      <c r="BC31" s="369">
        <f t="shared" ref="BC31:BF31" si="35">BC10+BC22+BC24+BC28+BC30</f>
        <v>0</v>
      </c>
      <c r="BD31" s="369">
        <f t="shared" si="35"/>
        <v>0</v>
      </c>
      <c r="BE31" s="369">
        <f t="shared" si="35"/>
        <v>0</v>
      </c>
      <c r="BF31" s="370">
        <f t="shared" si="35"/>
        <v>0</v>
      </c>
      <c r="BG31" s="370">
        <f>BG10+BG22+BG24+BG28</f>
        <v>0</v>
      </c>
      <c r="BH31" s="406">
        <f>SUM(AX31:BG31)</f>
        <v>0</v>
      </c>
    </row>
    <row r="32" spans="1:60" ht="16.5" thickBot="1" x14ac:dyDescent="0.3">
      <c r="A32" s="432" t="s">
        <v>150</v>
      </c>
      <c r="B32" s="475">
        <f>'2-Admin'!$B$37</f>
        <v>0.1</v>
      </c>
      <c r="C32" s="475">
        <f>'2-Admin'!$C$37</f>
        <v>0.2</v>
      </c>
      <c r="D32" s="475">
        <f>'2-Admin'!$D$37</f>
        <v>0.3</v>
      </c>
      <c r="E32" s="475">
        <f>'2-Admin'!$E$37</f>
        <v>0.4</v>
      </c>
      <c r="F32" s="475">
        <f>'2-Admin'!$F$37</f>
        <v>0.5</v>
      </c>
      <c r="G32" s="475">
        <f>'2-Admin'!$G$37</f>
        <v>1</v>
      </c>
      <c r="H32" s="475">
        <f>'2-Admin'!$H$37</f>
        <v>1</v>
      </c>
      <c r="I32" s="475">
        <f>'2-Admin'!$I$37</f>
        <v>1</v>
      </c>
      <c r="J32" s="475">
        <f>'2-Admin'!$J$37</f>
        <v>1</v>
      </c>
      <c r="K32" s="475">
        <f>'2-Admin'!$K$37</f>
        <v>0.75</v>
      </c>
      <c r="L32" s="471"/>
      <c r="M32" s="411"/>
      <c r="N32" s="475">
        <f>'2-Admin'!$B$37</f>
        <v>0.1</v>
      </c>
      <c r="O32" s="475">
        <f>'2-Admin'!$C$37</f>
        <v>0.2</v>
      </c>
      <c r="P32" s="475">
        <f>'2-Admin'!$D$37</f>
        <v>0.3</v>
      </c>
      <c r="Q32" s="475">
        <f>'2-Admin'!$E$37</f>
        <v>0.4</v>
      </c>
      <c r="R32" s="475">
        <f>'2-Admin'!$F$37</f>
        <v>0.5</v>
      </c>
      <c r="S32" s="475">
        <f>'2-Admin'!$G$37</f>
        <v>1</v>
      </c>
      <c r="T32" s="475">
        <f>'2-Admin'!$H$37</f>
        <v>1</v>
      </c>
      <c r="U32" s="475">
        <f>'2-Admin'!$I$37</f>
        <v>1</v>
      </c>
      <c r="V32" s="475">
        <f>'2-Admin'!$J$37</f>
        <v>1</v>
      </c>
      <c r="W32" s="475">
        <f>'2-Admin'!$K$37</f>
        <v>0.75</v>
      </c>
      <c r="X32" s="412"/>
      <c r="Y32" s="411"/>
      <c r="Z32" s="475">
        <f>'2-Admin'!$B$37</f>
        <v>0.1</v>
      </c>
      <c r="AA32" s="475">
        <f>'2-Admin'!$C$37</f>
        <v>0.2</v>
      </c>
      <c r="AB32" s="475">
        <f>'2-Admin'!$D$37</f>
        <v>0.3</v>
      </c>
      <c r="AC32" s="475">
        <f>'2-Admin'!$E$37</f>
        <v>0.4</v>
      </c>
      <c r="AD32" s="475">
        <f>'2-Admin'!$F$37</f>
        <v>0.5</v>
      </c>
      <c r="AE32" s="475">
        <f>'2-Admin'!$G$37</f>
        <v>1</v>
      </c>
      <c r="AF32" s="475">
        <f>'2-Admin'!$H$37</f>
        <v>1</v>
      </c>
      <c r="AG32" s="475">
        <f>'2-Admin'!$I$37</f>
        <v>1</v>
      </c>
      <c r="AH32" s="475">
        <f>'2-Admin'!$J$37</f>
        <v>1</v>
      </c>
      <c r="AI32" s="475">
        <f>'2-Admin'!$K$37</f>
        <v>0.75</v>
      </c>
      <c r="AJ32" s="412"/>
      <c r="AL32" s="475">
        <f>'2-Admin'!$B$37</f>
        <v>0.1</v>
      </c>
      <c r="AM32" s="475">
        <f>'2-Admin'!$C$37</f>
        <v>0.2</v>
      </c>
      <c r="AN32" s="475">
        <f>'2-Admin'!$D$37</f>
        <v>0.3</v>
      </c>
      <c r="AO32" s="475">
        <f>'2-Admin'!$E$37</f>
        <v>0.4</v>
      </c>
      <c r="AP32" s="475">
        <f>'2-Admin'!$F$37</f>
        <v>0.5</v>
      </c>
      <c r="AQ32" s="475">
        <f>'2-Admin'!$G$37</f>
        <v>1</v>
      </c>
      <c r="AR32" s="475">
        <f>'2-Admin'!$H$37</f>
        <v>1</v>
      </c>
      <c r="AS32" s="475">
        <f>'2-Admin'!$I$37</f>
        <v>1</v>
      </c>
      <c r="AT32" s="475">
        <f>'2-Admin'!$J$37</f>
        <v>1</v>
      </c>
      <c r="AU32" s="475">
        <f>'2-Admin'!$K$37</f>
        <v>0.75</v>
      </c>
      <c r="AV32" s="412"/>
      <c r="AX32" s="475">
        <f>'2-Admin'!$B$37</f>
        <v>0.1</v>
      </c>
      <c r="AY32" s="475">
        <f>'2-Admin'!$C$37</f>
        <v>0.2</v>
      </c>
      <c r="AZ32" s="475">
        <f>'2-Admin'!$D$37</f>
        <v>0.3</v>
      </c>
      <c r="BA32" s="475">
        <f>'2-Admin'!$E$37</f>
        <v>0.4</v>
      </c>
      <c r="BB32" s="475">
        <f>'2-Admin'!$F$37</f>
        <v>0.5</v>
      </c>
      <c r="BC32" s="475">
        <f>'2-Admin'!$G$37</f>
        <v>1</v>
      </c>
      <c r="BD32" s="475">
        <f>'2-Admin'!$H$37</f>
        <v>1</v>
      </c>
      <c r="BE32" s="475">
        <f>'2-Admin'!$I$37</f>
        <v>1</v>
      </c>
      <c r="BF32" s="475">
        <f>'2-Admin'!$J$37</f>
        <v>1</v>
      </c>
      <c r="BG32" s="475">
        <f>'2-Admin'!$K$37</f>
        <v>0.75</v>
      </c>
      <c r="BH32" s="412"/>
    </row>
    <row r="33" spans="1:62" ht="36" customHeight="1" thickBot="1" x14ac:dyDescent="0.3">
      <c r="A33" s="433" t="s">
        <v>151</v>
      </c>
      <c r="B33" s="472">
        <f>B31*B32</f>
        <v>0</v>
      </c>
      <c r="C33" s="472">
        <f t="shared" ref="C33:J33" si="36">C31*C32</f>
        <v>0</v>
      </c>
      <c r="D33" s="472">
        <f t="shared" si="36"/>
        <v>0</v>
      </c>
      <c r="E33" s="472">
        <f t="shared" si="36"/>
        <v>0</v>
      </c>
      <c r="F33" s="472">
        <f>F31*F32</f>
        <v>0</v>
      </c>
      <c r="G33" s="472">
        <f t="shared" si="36"/>
        <v>0</v>
      </c>
      <c r="H33" s="472">
        <f t="shared" si="36"/>
        <v>0</v>
      </c>
      <c r="I33" s="472">
        <f t="shared" si="36"/>
        <v>0</v>
      </c>
      <c r="J33" s="472">
        <f t="shared" si="36"/>
        <v>0</v>
      </c>
      <c r="K33" s="472">
        <f>K31*K32</f>
        <v>0</v>
      </c>
      <c r="L33" s="473">
        <f>SUM(B33:K33)</f>
        <v>0</v>
      </c>
      <c r="M33" s="415"/>
      <c r="N33" s="416">
        <f>N31*N32</f>
        <v>0</v>
      </c>
      <c r="O33" s="413">
        <f t="shared" ref="O33:U33" si="37">O31*O32</f>
        <v>0</v>
      </c>
      <c r="P33" s="413">
        <f t="shared" si="37"/>
        <v>0</v>
      </c>
      <c r="Q33" s="413">
        <f t="shared" si="37"/>
        <v>0</v>
      </c>
      <c r="R33" s="413">
        <f t="shared" si="37"/>
        <v>0</v>
      </c>
      <c r="S33" s="413">
        <f t="shared" si="37"/>
        <v>0</v>
      </c>
      <c r="T33" s="413">
        <f t="shared" si="37"/>
        <v>0</v>
      </c>
      <c r="U33" s="413">
        <f t="shared" si="37"/>
        <v>0</v>
      </c>
      <c r="V33" s="414">
        <f>V31*V32</f>
        <v>0</v>
      </c>
      <c r="W33" s="414">
        <f>W31*W32</f>
        <v>0</v>
      </c>
      <c r="X33" s="417">
        <f>SUM(N33:W33)</f>
        <v>0</v>
      </c>
      <c r="Y33" s="415"/>
      <c r="Z33" s="416">
        <f>Z31*Z32</f>
        <v>0</v>
      </c>
      <c r="AA33" s="413">
        <f t="shared" ref="AA33:AG33" si="38">AA31*AA32</f>
        <v>0</v>
      </c>
      <c r="AB33" s="413">
        <f t="shared" si="38"/>
        <v>0</v>
      </c>
      <c r="AC33" s="413">
        <f t="shared" si="38"/>
        <v>0</v>
      </c>
      <c r="AD33" s="413">
        <f t="shared" si="38"/>
        <v>0</v>
      </c>
      <c r="AE33" s="413">
        <f t="shared" si="38"/>
        <v>0</v>
      </c>
      <c r="AF33" s="413">
        <f t="shared" si="38"/>
        <v>0</v>
      </c>
      <c r="AG33" s="413">
        <f t="shared" si="38"/>
        <v>0</v>
      </c>
      <c r="AH33" s="414">
        <f>AH31*AH32</f>
        <v>0</v>
      </c>
      <c r="AI33" s="414">
        <f>AI31*AI32</f>
        <v>0</v>
      </c>
      <c r="AJ33" s="417">
        <f>SUM(Z33:AI33)</f>
        <v>0</v>
      </c>
      <c r="AL33" s="416">
        <f>AL31*AL32</f>
        <v>0</v>
      </c>
      <c r="AM33" s="413">
        <f t="shared" ref="AM33:AS33" si="39">AM31*AM32</f>
        <v>0</v>
      </c>
      <c r="AN33" s="413">
        <f t="shared" si="39"/>
        <v>0</v>
      </c>
      <c r="AO33" s="413">
        <f t="shared" si="39"/>
        <v>0</v>
      </c>
      <c r="AP33" s="413">
        <f t="shared" si="39"/>
        <v>0</v>
      </c>
      <c r="AQ33" s="413">
        <f t="shared" si="39"/>
        <v>0</v>
      </c>
      <c r="AR33" s="413">
        <f t="shared" si="39"/>
        <v>0</v>
      </c>
      <c r="AS33" s="413">
        <f t="shared" si="39"/>
        <v>0</v>
      </c>
      <c r="AT33" s="414">
        <f>AT31*AT32</f>
        <v>0</v>
      </c>
      <c r="AU33" s="414">
        <f>AU31*AU32</f>
        <v>0</v>
      </c>
      <c r="AV33" s="417">
        <f>SUM(AL33:AU33)</f>
        <v>0</v>
      </c>
      <c r="AX33" s="416">
        <f>AX31*AX32</f>
        <v>0</v>
      </c>
      <c r="AY33" s="413">
        <f t="shared" ref="AY33:BE33" si="40">AY31*AY32</f>
        <v>0</v>
      </c>
      <c r="AZ33" s="413">
        <f t="shared" si="40"/>
        <v>0</v>
      </c>
      <c r="BA33" s="413">
        <f t="shared" si="40"/>
        <v>0</v>
      </c>
      <c r="BB33" s="413">
        <f t="shared" si="40"/>
        <v>0</v>
      </c>
      <c r="BC33" s="413">
        <f t="shared" si="40"/>
        <v>0</v>
      </c>
      <c r="BD33" s="413">
        <f t="shared" si="40"/>
        <v>0</v>
      </c>
      <c r="BE33" s="413">
        <f t="shared" si="40"/>
        <v>0</v>
      </c>
      <c r="BF33" s="414">
        <f>BF31*BF32</f>
        <v>0</v>
      </c>
      <c r="BG33" s="414">
        <f>BG31*BG32</f>
        <v>0</v>
      </c>
      <c r="BH33" s="417">
        <f>SUM(AX33:BG33)</f>
        <v>0</v>
      </c>
      <c r="BJ33" s="415"/>
    </row>
    <row r="34" spans="1:62" ht="36" customHeight="1" x14ac:dyDescent="0.25">
      <c r="A34" s="443" t="s">
        <v>206</v>
      </c>
      <c r="B34" s="474">
        <f>N33+Z33+AL33+AX33</f>
        <v>0</v>
      </c>
      <c r="C34" s="474">
        <f t="shared" ref="C34:J34" si="41">O33+AA33+AM33+AY33</f>
        <v>0</v>
      </c>
      <c r="D34" s="474">
        <f t="shared" si="41"/>
        <v>0</v>
      </c>
      <c r="E34" s="474">
        <f t="shared" si="41"/>
        <v>0</v>
      </c>
      <c r="F34" s="474">
        <f t="shared" si="41"/>
        <v>0</v>
      </c>
      <c r="G34" s="474">
        <f t="shared" si="41"/>
        <v>0</v>
      </c>
      <c r="H34" s="474">
        <f t="shared" si="41"/>
        <v>0</v>
      </c>
      <c r="I34" s="474">
        <f t="shared" si="41"/>
        <v>0</v>
      </c>
      <c r="J34" s="474">
        <f t="shared" si="41"/>
        <v>0</v>
      </c>
      <c r="K34" s="474">
        <f>W33+AI33+AU33+BG33</f>
        <v>0</v>
      </c>
      <c r="L34" s="474">
        <f>X33+AJ33+AV33+BH33</f>
        <v>0</v>
      </c>
    </row>
    <row r="35" spans="1:62" ht="36" customHeight="1" x14ac:dyDescent="0.25"/>
    <row r="36" spans="1:62" ht="15.75" customHeight="1" x14ac:dyDescent="0.25">
      <c r="A36" s="397"/>
    </row>
  </sheetData>
  <sheetProtection sheet="1" formatCells="0" formatColumns="0" formatRows="0" selectLockedCells="1" sort="0" autoFilter="0" pivotTables="0"/>
  <mergeCells count="7">
    <mergeCell ref="B6:L6"/>
    <mergeCell ref="B11:L11"/>
    <mergeCell ref="AL3:AU3"/>
    <mergeCell ref="AX3:BG3"/>
    <mergeCell ref="N3:W3"/>
    <mergeCell ref="Z3:AI3"/>
    <mergeCell ref="L3:L5"/>
  </mergeCells>
  <conditionalFormatting sqref="N30:V30 B26:K27 B12:K19 N7:X8 N9:R9 X9 N12:X19 B20 K20 W20:X20 N26:X27 X30 B7:G9 H7:K8 B21:K21 N21:X21">
    <cfRule type="cellIs" dxfId="10" priority="31" operator="greaterThan">
      <formula>0</formula>
    </cfRule>
  </conditionalFormatting>
  <conditionalFormatting sqref="N20">
    <cfRule type="cellIs" dxfId="9" priority="10" operator="greaterThan">
      <formula>0</formula>
    </cfRule>
  </conditionalFormatting>
  <conditionalFormatting sqref="Z30:AH30 Z7:AJ8 Z9:AD9 AJ9 Z12:AJ19 AI20:AJ21 AJ30 Z26:AJ27">
    <cfRule type="cellIs" dxfId="8" priority="9" operator="greaterThan">
      <formula>0</formula>
    </cfRule>
  </conditionalFormatting>
  <conditionalFormatting sqref="Z20">
    <cfRule type="cellIs" dxfId="7" priority="8" operator="greaterThan">
      <formula>0</formula>
    </cfRule>
  </conditionalFormatting>
  <conditionalFormatting sqref="AL30:AT30 AL7:AV8 AL9:AP9 AL12:AV19 AU20:AV21 AV30 AL26:AV27 AV9">
    <cfRule type="cellIs" dxfId="6" priority="7" operator="greaterThan">
      <formula>0</formula>
    </cfRule>
  </conditionalFormatting>
  <conditionalFormatting sqref="AL20">
    <cfRule type="cellIs" dxfId="5" priority="6" operator="greaterThan">
      <formula>0</formula>
    </cfRule>
  </conditionalFormatting>
  <conditionalFormatting sqref="AX30:BF30 AX7:BH8 AX9:BB9 BH9 AX12:BH19 BG20:BH21 BH30 AX26:BH27">
    <cfRule type="cellIs" dxfId="4" priority="5" operator="greaterThan">
      <formula>0</formula>
    </cfRule>
  </conditionalFormatting>
  <conditionalFormatting sqref="AX20">
    <cfRule type="cellIs" dxfId="3" priority="4" operator="greaterThan">
      <formula>0</formula>
    </cfRule>
  </conditionalFormatting>
  <conditionalFormatting sqref="Z21:AH21">
    <cfRule type="cellIs" dxfId="2" priority="3" operator="greaterThan">
      <formula>0</formula>
    </cfRule>
  </conditionalFormatting>
  <conditionalFormatting sqref="AL21:AT21">
    <cfRule type="cellIs" dxfId="1" priority="2" operator="greaterThan">
      <formula>0</formula>
    </cfRule>
  </conditionalFormatting>
  <conditionalFormatting sqref="AX21:BF21">
    <cfRule type="cellIs" dxfId="0" priority="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  <ignoredErrors>
    <ignoredError sqref="C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RowHeight="15" x14ac:dyDescent="0.25"/>
  <cols>
    <col min="5" max="5" width="21" bestFit="1" customWidth="1"/>
    <col min="6" max="6" width="131.42578125" customWidth="1"/>
  </cols>
  <sheetData>
    <row r="1" spans="1:6" x14ac:dyDescent="0.25">
      <c r="A1" s="18" t="s">
        <v>52</v>
      </c>
      <c r="B1" s="18" t="s">
        <v>53</v>
      </c>
      <c r="C1" s="18" t="s">
        <v>54</v>
      </c>
      <c r="D1" s="18" t="s">
        <v>55</v>
      </c>
      <c r="E1" s="18" t="s">
        <v>122</v>
      </c>
      <c r="F1" s="156" t="s">
        <v>164</v>
      </c>
    </row>
    <row r="2" spans="1:6" ht="30" x14ac:dyDescent="0.25">
      <c r="A2" s="14" t="s">
        <v>2</v>
      </c>
      <c r="B2" s="14" t="s">
        <v>2</v>
      </c>
      <c r="C2" s="14" t="s">
        <v>2</v>
      </c>
      <c r="D2" s="14" t="s">
        <v>2</v>
      </c>
      <c r="E2" t="s">
        <v>2</v>
      </c>
      <c r="F2" s="409" t="s">
        <v>2</v>
      </c>
    </row>
    <row r="3" spans="1:6" x14ac:dyDescent="0.25">
      <c r="A3" s="14" t="s">
        <v>41</v>
      </c>
      <c r="B3" s="14" t="s">
        <v>42</v>
      </c>
      <c r="C3" s="15" t="s">
        <v>43</v>
      </c>
      <c r="D3" s="14" t="s">
        <v>44</v>
      </c>
      <c r="E3" t="s">
        <v>117</v>
      </c>
      <c r="F3" s="410" t="s">
        <v>157</v>
      </c>
    </row>
    <row r="4" spans="1:6" x14ac:dyDescent="0.25">
      <c r="A4" s="14" t="s">
        <v>45</v>
      </c>
      <c r="B4" s="16" t="s">
        <v>49</v>
      </c>
      <c r="C4" s="15" t="s">
        <v>46</v>
      </c>
      <c r="D4" s="14" t="s">
        <v>47</v>
      </c>
      <c r="E4" t="s">
        <v>116</v>
      </c>
      <c r="F4" s="408" t="s">
        <v>188</v>
      </c>
    </row>
    <row r="5" spans="1:6" x14ac:dyDescent="0.25">
      <c r="A5" s="14" t="s">
        <v>48</v>
      </c>
      <c r="C5" s="15"/>
      <c r="D5" s="15"/>
      <c r="F5" s="410" t="s">
        <v>195</v>
      </c>
    </row>
    <row r="6" spans="1:6" x14ac:dyDescent="0.25">
      <c r="A6" s="14" t="s">
        <v>50</v>
      </c>
      <c r="B6" s="15"/>
      <c r="C6" s="15"/>
      <c r="D6" s="15"/>
      <c r="F6" s="408" t="s">
        <v>189</v>
      </c>
    </row>
    <row r="7" spans="1:6" x14ac:dyDescent="0.25">
      <c r="A7" s="17" t="s">
        <v>51</v>
      </c>
      <c r="B7" s="15"/>
      <c r="C7" s="15"/>
      <c r="D7" s="15"/>
      <c r="F7" s="410" t="s">
        <v>161</v>
      </c>
    </row>
    <row r="8" spans="1:6" x14ac:dyDescent="0.25">
      <c r="A8" s="14" t="s">
        <v>168</v>
      </c>
      <c r="B8" s="13"/>
      <c r="C8" s="13"/>
      <c r="D8" s="13"/>
      <c r="F8" s="410" t="s">
        <v>162</v>
      </c>
    </row>
    <row r="9" spans="1:6" x14ac:dyDescent="0.25">
      <c r="A9" s="11"/>
      <c r="B9" s="13"/>
      <c r="C9" s="13"/>
      <c r="D9" s="13"/>
      <c r="F9" s="408" t="s">
        <v>190</v>
      </c>
    </row>
    <row r="10" spans="1:6" x14ac:dyDescent="0.25">
      <c r="A10" s="12"/>
      <c r="B10" s="13"/>
      <c r="C10" s="13"/>
      <c r="D10" s="13"/>
      <c r="F10" s="410" t="s">
        <v>158</v>
      </c>
    </row>
    <row r="11" spans="1:6" x14ac:dyDescent="0.25">
      <c r="F11" s="410" t="s">
        <v>194</v>
      </c>
    </row>
    <row r="12" spans="1:6" x14ac:dyDescent="0.25">
      <c r="F12" s="410" t="s">
        <v>159</v>
      </c>
    </row>
    <row r="13" spans="1:6" x14ac:dyDescent="0.25">
      <c r="F13" s="410" t="s">
        <v>160</v>
      </c>
    </row>
    <row r="14" spans="1:6" x14ac:dyDescent="0.25">
      <c r="F14" s="410" t="s">
        <v>191</v>
      </c>
    </row>
    <row r="15" spans="1:6" x14ac:dyDescent="0.25">
      <c r="F15" s="410" t="s">
        <v>163</v>
      </c>
    </row>
    <row r="16" spans="1:6" ht="15.75" x14ac:dyDescent="0.25">
      <c r="F16" s="407"/>
    </row>
    <row r="21" spans="6:6" ht="15.75" x14ac:dyDescent="0.25">
      <c r="F21" s="155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7"/>
  <sheetViews>
    <sheetView showGridLines="0" zoomScale="80" zoomScaleNormal="80" workbookViewId="0">
      <selection activeCell="B7" sqref="B7"/>
    </sheetView>
  </sheetViews>
  <sheetFormatPr baseColWidth="10" defaultRowHeight="15" x14ac:dyDescent="0.25"/>
  <cols>
    <col min="1" max="1" width="14.28515625" style="164" customWidth="1"/>
    <col min="2" max="2" width="91" style="164" customWidth="1"/>
    <col min="3" max="3" width="81.7109375" style="164" customWidth="1"/>
    <col min="4" max="16384" width="11.42578125" style="164"/>
  </cols>
  <sheetData>
    <row r="1" spans="1:3" ht="21" x14ac:dyDescent="0.35">
      <c r="A1" s="355"/>
      <c r="B1" s="499"/>
      <c r="C1" s="499"/>
    </row>
    <row r="2" spans="1:3" s="359" customFormat="1" ht="9" customHeight="1" x14ac:dyDescent="0.25">
      <c r="A2" s="357"/>
      <c r="B2" s="358"/>
      <c r="C2" s="362"/>
    </row>
    <row r="3" spans="1:3" ht="21" x14ac:dyDescent="0.25">
      <c r="A3" s="500" t="s">
        <v>1</v>
      </c>
      <c r="B3" s="356" t="s">
        <v>192</v>
      </c>
      <c r="C3" s="154"/>
    </row>
    <row r="4" spans="1:3" ht="21" x14ac:dyDescent="0.25">
      <c r="A4" s="500"/>
      <c r="B4" s="356" t="s">
        <v>193</v>
      </c>
      <c r="C4" s="154"/>
    </row>
    <row r="5" spans="1:3" ht="21" x14ac:dyDescent="0.25">
      <c r="A5" s="360" t="s">
        <v>3</v>
      </c>
      <c r="B5" s="356" t="s">
        <v>183</v>
      </c>
      <c r="C5" s="154"/>
    </row>
    <row r="6" spans="1:3" ht="21" x14ac:dyDescent="0.25">
      <c r="A6" s="500" t="s">
        <v>4</v>
      </c>
      <c r="B6" s="356" t="s">
        <v>155</v>
      </c>
      <c r="C6" s="157">
        <f>'3-Budget total'!$L$31</f>
        <v>0</v>
      </c>
    </row>
    <row r="7" spans="1:3" ht="21" x14ac:dyDescent="0.25">
      <c r="A7" s="500"/>
      <c r="B7" s="361" t="s">
        <v>156</v>
      </c>
      <c r="C7" s="158">
        <f>'3-Budget total'!$L$33</f>
        <v>0</v>
      </c>
    </row>
  </sheetData>
  <sheetProtection sheet="1" objects="1" scenarios="1"/>
  <mergeCells count="3">
    <mergeCell ref="B1:C1"/>
    <mergeCell ref="A6:A7"/>
    <mergeCell ref="A3:A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N38"/>
  <sheetViews>
    <sheetView topLeftCell="A13" zoomScaleNormal="100" workbookViewId="0">
      <selection activeCell="B37" sqref="B37"/>
    </sheetView>
  </sheetViews>
  <sheetFormatPr baseColWidth="10" defaultRowHeight="15" x14ac:dyDescent="0.25"/>
  <cols>
    <col min="1" max="1" width="28.140625" customWidth="1"/>
  </cols>
  <sheetData>
    <row r="1" spans="1:14" x14ac:dyDescent="0.25">
      <c r="B1" s="1" t="s">
        <v>5</v>
      </c>
      <c r="C1" s="2"/>
      <c r="D1" s="2"/>
      <c r="E1" s="2"/>
      <c r="F1" s="2"/>
      <c r="G1" s="2"/>
      <c r="H1" s="2"/>
      <c r="I1" s="2"/>
      <c r="J1" s="2"/>
      <c r="K1" s="2"/>
    </row>
    <row r="2" spans="1:14" x14ac:dyDescent="0.25">
      <c r="A2" s="7" t="s">
        <v>6</v>
      </c>
      <c r="B2" s="8"/>
      <c r="C2" s="9"/>
      <c r="D2" s="9"/>
      <c r="E2" s="9"/>
      <c r="F2" s="9"/>
      <c r="G2" s="10"/>
      <c r="H2" s="10"/>
      <c r="I2" s="10"/>
      <c r="J2" s="10"/>
      <c r="K2" s="419"/>
    </row>
    <row r="3" spans="1:14" ht="113.25" customHeight="1" x14ac:dyDescent="0.25">
      <c r="B3" s="4" t="s">
        <v>197</v>
      </c>
      <c r="C3" s="4" t="s">
        <v>198</v>
      </c>
      <c r="D3" s="4" t="s">
        <v>199</v>
      </c>
      <c r="E3" s="4" t="s">
        <v>200</v>
      </c>
      <c r="F3" s="4" t="s">
        <v>201</v>
      </c>
      <c r="G3" s="4" t="s">
        <v>56</v>
      </c>
      <c r="H3" s="4" t="s">
        <v>57</v>
      </c>
      <c r="I3" s="4" t="s">
        <v>58</v>
      </c>
      <c r="J3" s="4" t="s">
        <v>59</v>
      </c>
      <c r="K3" s="4" t="s">
        <v>208</v>
      </c>
      <c r="L3" s="501" t="s">
        <v>207</v>
      </c>
      <c r="M3" s="501"/>
      <c r="N3" s="501"/>
    </row>
    <row r="4" spans="1:14" ht="25.5" x14ac:dyDescent="0.25">
      <c r="A4" s="3" t="s">
        <v>7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</row>
    <row r="5" spans="1:14" x14ac:dyDescent="0.25">
      <c r="A5" s="5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4" ht="24" x14ac:dyDescent="0.25">
      <c r="A6" s="5" t="s">
        <v>9</v>
      </c>
      <c r="B6" s="107" t="s">
        <v>2</v>
      </c>
      <c r="C6" s="107" t="s">
        <v>2</v>
      </c>
      <c r="D6" s="107" t="s">
        <v>2</v>
      </c>
      <c r="E6" s="107" t="s">
        <v>2</v>
      </c>
      <c r="F6" s="107" t="s">
        <v>2</v>
      </c>
      <c r="G6" s="107" t="s">
        <v>2</v>
      </c>
      <c r="H6" s="107" t="s">
        <v>2</v>
      </c>
      <c r="I6" s="107" t="s">
        <v>2</v>
      </c>
      <c r="J6" s="107" t="s">
        <v>2</v>
      </c>
      <c r="K6" s="108" t="s">
        <v>208</v>
      </c>
    </row>
    <row r="7" spans="1:14" x14ac:dyDescent="0.25">
      <c r="A7" s="5" t="s">
        <v>10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4" x14ac:dyDescent="0.25">
      <c r="A8" s="5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4" x14ac:dyDescent="0.25">
      <c r="A9" s="5" t="s">
        <v>12</v>
      </c>
      <c r="B9" s="108"/>
      <c r="C9" s="108"/>
      <c r="D9" s="109"/>
      <c r="E9" s="109"/>
      <c r="F9" s="109"/>
      <c r="G9" s="109"/>
      <c r="H9" s="109"/>
      <c r="I9" s="109"/>
      <c r="J9" s="109"/>
      <c r="K9" s="109"/>
    </row>
    <row r="10" spans="1:14" x14ac:dyDescent="0.25">
      <c r="A10" s="5" t="s">
        <v>13</v>
      </c>
      <c r="B10" s="108"/>
      <c r="C10" s="108"/>
      <c r="D10" s="109"/>
      <c r="E10" s="109"/>
      <c r="F10" s="109"/>
      <c r="G10" s="109"/>
      <c r="H10" s="109"/>
      <c r="I10" s="109"/>
      <c r="J10" s="109"/>
      <c r="K10" s="109"/>
    </row>
    <row r="11" spans="1:14" x14ac:dyDescent="0.25">
      <c r="A11" s="5" t="s">
        <v>14</v>
      </c>
      <c r="B11" s="108"/>
      <c r="C11" s="108"/>
      <c r="D11" s="109"/>
      <c r="E11" s="109"/>
      <c r="F11" s="109"/>
      <c r="G11" s="109"/>
      <c r="H11" s="109"/>
      <c r="I11" s="109"/>
      <c r="J11" s="109"/>
      <c r="K11" s="109"/>
    </row>
    <row r="12" spans="1:14" x14ac:dyDescent="0.25">
      <c r="A12" s="5" t="s">
        <v>15</v>
      </c>
      <c r="B12" s="109"/>
      <c r="C12" s="108"/>
      <c r="D12" s="109"/>
      <c r="E12" s="109"/>
      <c r="F12" s="109"/>
      <c r="G12" s="109"/>
      <c r="H12" s="109"/>
      <c r="I12" s="109"/>
      <c r="J12" s="109"/>
      <c r="K12" s="109"/>
    </row>
    <row r="13" spans="1:14" x14ac:dyDescent="0.25">
      <c r="A13" s="5" t="s">
        <v>16</v>
      </c>
      <c r="B13" s="108"/>
      <c r="C13" s="108"/>
      <c r="D13" s="109"/>
      <c r="E13" s="109"/>
      <c r="F13" s="109"/>
      <c r="G13" s="109"/>
      <c r="H13" s="109"/>
      <c r="I13" s="109"/>
      <c r="J13" s="109"/>
      <c r="K13" s="109"/>
    </row>
    <row r="14" spans="1:14" x14ac:dyDescent="0.25">
      <c r="A14" s="5" t="s">
        <v>17</v>
      </c>
      <c r="B14" s="109"/>
      <c r="C14" s="108"/>
      <c r="D14" s="109"/>
      <c r="E14" s="109"/>
      <c r="F14" s="109"/>
      <c r="G14" s="109"/>
      <c r="H14" s="109"/>
      <c r="I14" s="109"/>
      <c r="J14" s="109"/>
      <c r="K14" s="109"/>
    </row>
    <row r="15" spans="1:14" x14ac:dyDescent="0.25">
      <c r="A15" s="5" t="s">
        <v>18</v>
      </c>
      <c r="B15" s="108"/>
      <c r="C15" s="108"/>
      <c r="D15" s="109"/>
      <c r="E15" s="109"/>
      <c r="F15" s="109"/>
      <c r="G15" s="109"/>
      <c r="H15" s="109"/>
      <c r="I15" s="109"/>
      <c r="J15" s="109"/>
      <c r="K15" s="109"/>
    </row>
    <row r="16" spans="1:14" ht="25.5" x14ac:dyDescent="0.25">
      <c r="A16" s="5" t="s">
        <v>19</v>
      </c>
      <c r="B16" s="108"/>
      <c r="C16" s="108"/>
      <c r="D16" s="109"/>
      <c r="E16" s="109"/>
      <c r="F16" s="109"/>
      <c r="G16" s="109"/>
      <c r="H16" s="109"/>
      <c r="I16" s="109"/>
      <c r="J16" s="109"/>
      <c r="K16" s="109"/>
    </row>
    <row r="17" spans="1:11" ht="25.5" x14ac:dyDescent="0.25">
      <c r="A17" s="5" t="s">
        <v>20</v>
      </c>
      <c r="B17" s="108"/>
      <c r="C17" s="108"/>
      <c r="D17" s="109"/>
      <c r="E17" s="109"/>
      <c r="F17" s="109"/>
      <c r="G17" s="109"/>
      <c r="H17" s="109"/>
      <c r="I17" s="109"/>
      <c r="J17" s="109"/>
      <c r="K17" s="109"/>
    </row>
    <row r="18" spans="1:11" ht="25.5" x14ac:dyDescent="0.25">
      <c r="A18" s="5" t="s">
        <v>21</v>
      </c>
      <c r="B18" s="108"/>
      <c r="C18" s="108"/>
      <c r="D18" s="109"/>
      <c r="E18" s="109"/>
      <c r="F18" s="109"/>
      <c r="G18" s="109"/>
      <c r="H18" s="109"/>
      <c r="I18" s="109"/>
      <c r="J18" s="109"/>
      <c r="K18" s="109"/>
    </row>
    <row r="19" spans="1:11" x14ac:dyDescent="0.25">
      <c r="A19" s="5" t="s">
        <v>22</v>
      </c>
      <c r="B19" s="109"/>
      <c r="C19" s="108"/>
      <c r="D19" s="109"/>
      <c r="E19" s="109"/>
      <c r="F19" s="109"/>
      <c r="G19" s="109"/>
      <c r="H19" s="109"/>
      <c r="I19" s="109"/>
      <c r="J19" s="109"/>
      <c r="K19" s="109"/>
    </row>
    <row r="20" spans="1:11" x14ac:dyDescent="0.25">
      <c r="A20" s="5" t="s">
        <v>23</v>
      </c>
      <c r="B20" s="108"/>
      <c r="C20" s="108"/>
      <c r="D20" s="109"/>
      <c r="E20" s="109"/>
      <c r="F20" s="109"/>
      <c r="G20" s="109"/>
      <c r="H20" s="109"/>
      <c r="I20" s="109"/>
      <c r="J20" s="109"/>
      <c r="K20" s="109"/>
    </row>
    <row r="21" spans="1:11" x14ac:dyDescent="0.25">
      <c r="A21" s="5" t="s">
        <v>24</v>
      </c>
      <c r="B21" s="108"/>
      <c r="C21" s="108"/>
      <c r="D21" s="109"/>
      <c r="E21" s="109"/>
      <c r="F21" s="109"/>
      <c r="G21" s="108"/>
      <c r="H21" s="109"/>
      <c r="I21" s="109"/>
      <c r="J21" s="109"/>
      <c r="K21" s="108"/>
    </row>
    <row r="22" spans="1:11" ht="25.5" x14ac:dyDescent="0.25">
      <c r="A22" s="5" t="s">
        <v>25</v>
      </c>
      <c r="B22" s="108" t="s">
        <v>2</v>
      </c>
      <c r="C22" s="108" t="s">
        <v>2</v>
      </c>
      <c r="D22" s="108" t="s">
        <v>2</v>
      </c>
      <c r="E22" s="108" t="s">
        <v>2</v>
      </c>
      <c r="F22" s="108" t="s">
        <v>2</v>
      </c>
      <c r="G22" s="108" t="s">
        <v>2</v>
      </c>
      <c r="H22" s="108" t="s">
        <v>2</v>
      </c>
      <c r="I22" s="108" t="s">
        <v>2</v>
      </c>
      <c r="J22" s="108" t="s">
        <v>2</v>
      </c>
      <c r="K22" s="108" t="s">
        <v>2</v>
      </c>
    </row>
    <row r="23" spans="1:11" x14ac:dyDescent="0.25">
      <c r="A23" s="5" t="s">
        <v>26</v>
      </c>
      <c r="B23" s="109"/>
      <c r="C23" s="108"/>
      <c r="D23" s="109"/>
      <c r="E23" s="109"/>
      <c r="F23" s="109"/>
      <c r="G23" s="109"/>
      <c r="H23" s="109"/>
      <c r="I23" s="109"/>
      <c r="J23" s="109"/>
      <c r="K23" s="109"/>
    </row>
    <row r="24" spans="1:11" x14ac:dyDescent="0.25">
      <c r="A24" s="5" t="s">
        <v>27</v>
      </c>
      <c r="B24" s="108"/>
      <c r="C24" s="108"/>
      <c r="D24" s="109"/>
      <c r="E24" s="109"/>
      <c r="F24" s="109"/>
      <c r="G24" s="109"/>
      <c r="H24" s="109"/>
      <c r="I24" s="109"/>
      <c r="J24" s="109"/>
      <c r="K24" s="109"/>
    </row>
    <row r="25" spans="1:11" x14ac:dyDescent="0.25">
      <c r="A25" s="5" t="s">
        <v>28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x14ac:dyDescent="0.25">
      <c r="A26" s="5" t="s">
        <v>29</v>
      </c>
      <c r="B26" s="110"/>
      <c r="C26" s="110"/>
      <c r="D26" s="109"/>
      <c r="E26" s="109"/>
      <c r="F26" s="109"/>
      <c r="G26" s="109"/>
      <c r="H26" s="109"/>
      <c r="I26" s="109"/>
      <c r="J26" s="109"/>
      <c r="K26" s="109"/>
    </row>
    <row r="27" spans="1:11" x14ac:dyDescent="0.25">
      <c r="A27" s="5" t="s">
        <v>30</v>
      </c>
      <c r="B27" s="108"/>
      <c r="C27" s="108"/>
      <c r="D27" s="109"/>
      <c r="E27" s="109"/>
      <c r="F27" s="109"/>
      <c r="G27" s="109"/>
      <c r="H27" s="109"/>
      <c r="I27" s="109"/>
      <c r="J27" s="109"/>
      <c r="K27" s="109"/>
    </row>
    <row r="28" spans="1:11" x14ac:dyDescent="0.25">
      <c r="A28" s="5" t="s">
        <v>31</v>
      </c>
      <c r="B28" s="109"/>
      <c r="C28" s="108"/>
      <c r="D28" s="109"/>
      <c r="E28" s="109"/>
      <c r="F28" s="109"/>
      <c r="G28" s="109"/>
      <c r="H28" s="109"/>
      <c r="I28" s="109"/>
      <c r="J28" s="109"/>
      <c r="K28" s="107"/>
    </row>
    <row r="29" spans="1:11" ht="24" x14ac:dyDescent="0.25">
      <c r="A29" s="5" t="s">
        <v>32</v>
      </c>
      <c r="B29" s="107" t="s">
        <v>2</v>
      </c>
      <c r="C29" s="107" t="s">
        <v>2</v>
      </c>
      <c r="D29" s="107" t="s">
        <v>2</v>
      </c>
      <c r="E29" s="107" t="s">
        <v>2</v>
      </c>
      <c r="F29" s="107" t="s">
        <v>2</v>
      </c>
      <c r="G29" s="107" t="s">
        <v>2</v>
      </c>
      <c r="H29" s="107" t="s">
        <v>2</v>
      </c>
      <c r="I29" s="107" t="s">
        <v>2</v>
      </c>
      <c r="J29" s="107" t="s">
        <v>2</v>
      </c>
      <c r="K29" s="107" t="s">
        <v>2</v>
      </c>
    </row>
    <row r="30" spans="1:11" x14ac:dyDescent="0.25">
      <c r="A30" s="5" t="s">
        <v>33</v>
      </c>
      <c r="B30" s="108"/>
      <c r="C30" s="108"/>
      <c r="D30" s="109"/>
      <c r="E30" s="109"/>
      <c r="F30" s="109"/>
      <c r="G30" s="109"/>
      <c r="H30" s="109"/>
      <c r="I30" s="109"/>
      <c r="J30" s="109"/>
      <c r="K30" s="109"/>
    </row>
    <row r="31" spans="1:11" x14ac:dyDescent="0.25">
      <c r="A31" s="5" t="s">
        <v>34</v>
      </c>
      <c r="B31" s="108"/>
      <c r="C31" s="108"/>
      <c r="D31" s="109"/>
      <c r="E31" s="109"/>
      <c r="F31" s="109"/>
      <c r="G31" s="109"/>
      <c r="H31" s="109"/>
      <c r="I31" s="109"/>
      <c r="J31" s="109"/>
      <c r="K31" s="109"/>
    </row>
    <row r="32" spans="1:11" ht="14.25" customHeight="1" x14ac:dyDescent="0.25">
      <c r="A32" s="5" t="s">
        <v>35</v>
      </c>
      <c r="B32" s="108"/>
      <c r="C32" s="108"/>
      <c r="D32" s="109"/>
      <c r="E32" s="109"/>
      <c r="F32" s="109"/>
      <c r="G32" s="109"/>
      <c r="H32" s="109"/>
      <c r="I32" s="109"/>
      <c r="J32" s="109"/>
      <c r="K32" s="109"/>
    </row>
    <row r="33" spans="1:11" x14ac:dyDescent="0.25">
      <c r="A33" s="5" t="s">
        <v>36</v>
      </c>
      <c r="B33" s="111"/>
      <c r="C33" s="108"/>
      <c r="D33" s="109"/>
      <c r="E33" s="109"/>
      <c r="F33" s="109"/>
      <c r="G33" s="109"/>
      <c r="H33" s="109"/>
      <c r="I33" s="109"/>
      <c r="J33" s="109"/>
      <c r="K33" s="109"/>
    </row>
    <row r="34" spans="1:11" x14ac:dyDescent="0.25">
      <c r="A34" s="5" t="s">
        <v>37</v>
      </c>
      <c r="B34" s="108"/>
      <c r="C34" s="108"/>
      <c r="D34" s="109"/>
      <c r="E34" s="109"/>
      <c r="F34" s="109"/>
      <c r="G34" s="109"/>
      <c r="H34" s="109"/>
      <c r="I34" s="109"/>
      <c r="J34" s="109"/>
      <c r="K34" s="109"/>
    </row>
    <row r="35" spans="1:11" x14ac:dyDescent="0.25">
      <c r="A35" s="5" t="s">
        <v>38</v>
      </c>
      <c r="B35" s="108"/>
      <c r="C35" s="108"/>
      <c r="D35" s="109"/>
      <c r="E35" s="109"/>
      <c r="F35" s="109"/>
      <c r="G35" s="109"/>
      <c r="H35" s="109"/>
      <c r="I35" s="109"/>
      <c r="J35" s="109"/>
      <c r="K35" s="109"/>
    </row>
    <row r="36" spans="1:11" x14ac:dyDescent="0.25">
      <c r="A36" s="5" t="s">
        <v>39</v>
      </c>
      <c r="B36" s="108"/>
      <c r="C36" s="108"/>
      <c r="D36" s="109"/>
      <c r="E36" s="109"/>
      <c r="F36" s="109"/>
      <c r="G36" s="109"/>
      <c r="H36" s="109"/>
      <c r="I36" s="109"/>
      <c r="J36" s="109"/>
      <c r="K36" s="109"/>
    </row>
    <row r="37" spans="1:11" ht="25.5" x14ac:dyDescent="0.25">
      <c r="A37" s="5" t="s">
        <v>40</v>
      </c>
      <c r="B37" s="112">
        <v>0.1</v>
      </c>
      <c r="C37" s="112">
        <v>0.2</v>
      </c>
      <c r="D37" s="112">
        <v>0.3</v>
      </c>
      <c r="E37" s="112">
        <v>0.4</v>
      </c>
      <c r="F37" s="112">
        <v>0.5</v>
      </c>
      <c r="G37" s="19">
        <v>1</v>
      </c>
      <c r="H37" s="19">
        <v>1</v>
      </c>
      <c r="I37" s="19">
        <v>1</v>
      </c>
      <c r="J37" s="19">
        <v>1</v>
      </c>
      <c r="K37" s="19">
        <v>0.75</v>
      </c>
    </row>
    <row r="38" spans="1:11" ht="26.25" thickBot="1" x14ac:dyDescent="0.3">
      <c r="A38" s="6" t="s">
        <v>152</v>
      </c>
      <c r="B38" s="20">
        <f>IF(B6=LISTE!$A$8,0,IF(B6=LISTE!$A$6,0.15,0.1))</f>
        <v>0.1</v>
      </c>
      <c r="C38" s="20">
        <f>IF(C6=LISTE!$A$8,0,IF(C6=LISTE!$A$6,0.15,0.1))</f>
        <v>0.1</v>
      </c>
      <c r="D38" s="20">
        <f>IF(D6=LISTE!$A$8,0,IF(D6=LISTE!$A$6,0.15,0.1))</f>
        <v>0.1</v>
      </c>
      <c r="E38" s="20">
        <f>IF(E6=LISTE!$A$8,0,IF(E6=LISTE!$A$6,0.15,0.1))</f>
        <v>0.1</v>
      </c>
      <c r="F38" s="20">
        <f>IF(F6=LISTE!$A$8,0,IF(F6=LISTE!$A$6,0.15,0.1))</f>
        <v>0.1</v>
      </c>
      <c r="G38" s="20">
        <v>0.15</v>
      </c>
      <c r="H38" s="20">
        <v>0.15</v>
      </c>
      <c r="I38" s="20">
        <v>0.15</v>
      </c>
      <c r="J38" s="20">
        <v>0.15</v>
      </c>
      <c r="K38" s="19">
        <v>0.15</v>
      </c>
    </row>
  </sheetData>
  <sheetProtection sheet="1" formatCells="0" formatColumns="0" formatRows="0"/>
  <mergeCells count="1">
    <mergeCell ref="L3:N3"/>
  </mergeCells>
  <dataValidations count="3">
    <dataValidation type="list" allowBlank="1" showInputMessage="1" showErrorMessage="1" sqref="B6:F6" xr:uid="{00000000-0002-0000-0200-000001000000}">
      <formula1>TYPE_1</formula1>
    </dataValidation>
    <dataValidation type="list" allowBlank="1" showInputMessage="1" showErrorMessage="1" sqref="G6:J6" xr:uid="{00000000-0002-0000-0200-000002000000}">
      <formula1>TYPE_2</formula1>
    </dataValidation>
    <dataValidation type="list" allowBlank="1" showInputMessage="1" showErrorMessage="1" sqref="B29:K29 K21:K22 B22:J22 K28" xr:uid="{00000000-0002-0000-0200-000000000000}">
      <formula1>CIV</formula1>
    </dataValidation>
  </dataValidations>
  <pageMargins left="0.42" right="0.48" top="0.62" bottom="0.56000000000000005" header="0.31496062992125984" footer="0.31496062992125984"/>
  <pageSetup paperSize="9" scale="7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5"/>
  <sheetViews>
    <sheetView showGridLines="0" topLeftCell="A34" zoomScale="80" zoomScaleNormal="80" workbookViewId="0">
      <selection activeCell="A53" sqref="A53"/>
    </sheetView>
  </sheetViews>
  <sheetFormatPr baseColWidth="10" defaultRowHeight="15" x14ac:dyDescent="0.25"/>
  <cols>
    <col min="1" max="1" width="39.28515625" style="164" customWidth="1"/>
    <col min="2" max="2" width="23.42578125" style="164" customWidth="1"/>
    <col min="3" max="3" width="40.42578125" style="164" customWidth="1"/>
    <col min="4" max="4" width="20.42578125" style="164" customWidth="1"/>
    <col min="5" max="5" width="16.5703125" style="164" customWidth="1"/>
    <col min="6" max="6" width="16.42578125" style="164" customWidth="1"/>
    <col min="7" max="7" width="17.85546875" style="164" customWidth="1"/>
    <col min="8" max="8" width="15" style="164" customWidth="1"/>
    <col min="9" max="9" width="17.85546875" style="164" customWidth="1"/>
    <col min="10" max="10" width="14.42578125" style="164" customWidth="1"/>
    <col min="11" max="11" width="15.42578125" style="164" customWidth="1"/>
    <col min="12" max="12" width="16" style="164" customWidth="1"/>
    <col min="13" max="13" width="12.85546875" style="164" customWidth="1"/>
    <col min="14" max="15" width="13" style="164" customWidth="1"/>
    <col min="16" max="16" width="15.5703125" style="164" customWidth="1"/>
    <col min="17" max="16384" width="11.42578125" style="164"/>
  </cols>
  <sheetData>
    <row r="1" spans="1:16" ht="27.75" thickTop="1" thickBot="1" x14ac:dyDescent="0.3">
      <c r="A1" s="247" t="s">
        <v>60</v>
      </c>
      <c r="B1" s="37">
        <f>'2-Admin'!B5</f>
        <v>0</v>
      </c>
      <c r="C1" s="38">
        <f>'2-Admin'!B7</f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4" customHeight="1" thickTop="1" x14ac:dyDescent="0.25">
      <c r="A2" s="249"/>
      <c r="B2" s="248"/>
      <c r="C2" s="250" t="s">
        <v>196</v>
      </c>
      <c r="D2" s="251" t="s">
        <v>135</v>
      </c>
      <c r="E2" s="252" t="s">
        <v>61</v>
      </c>
      <c r="F2" s="253" t="s">
        <v>62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36.75" thickBot="1" x14ac:dyDescent="0.3">
      <c r="A3" s="248"/>
      <c r="B3" s="248"/>
      <c r="C3" s="250" t="s">
        <v>63</v>
      </c>
      <c r="D3" s="76">
        <f>1.5498+0.05</f>
        <v>1.5998000000000001</v>
      </c>
      <c r="E3" s="76">
        <f>1.578+0.06</f>
        <v>1.6380000000000001</v>
      </c>
      <c r="F3" s="76">
        <f>1.5986+0.08</f>
        <v>1.6786000000000001</v>
      </c>
      <c r="G3" s="255" t="s">
        <v>64</v>
      </c>
      <c r="H3" s="256" t="s">
        <v>65</v>
      </c>
      <c r="I3" s="257" t="s">
        <v>66</v>
      </c>
      <c r="J3" s="254"/>
      <c r="K3" s="254"/>
      <c r="L3" s="248"/>
      <c r="M3" s="248"/>
      <c r="N3" s="248"/>
      <c r="O3" s="248"/>
      <c r="P3" s="254"/>
    </row>
    <row r="4" spans="1:16" ht="24.75" thickTop="1" thickBot="1" x14ac:dyDescent="0.3">
      <c r="A4" s="167" t="s">
        <v>67</v>
      </c>
      <c r="B4" s="258"/>
      <c r="C4" s="259" t="s">
        <v>68</v>
      </c>
      <c r="D4" s="76">
        <f>1.4983+0.05</f>
        <v>1.5483</v>
      </c>
      <c r="E4" s="76">
        <f>1.5266+0.06</f>
        <v>1.5866</v>
      </c>
      <c r="F4" s="76">
        <f>1.5474+0.08</f>
        <v>1.6274000000000002</v>
      </c>
      <c r="G4" s="22">
        <f>'1-Projet'!C5</f>
        <v>0</v>
      </c>
      <c r="H4" s="159"/>
      <c r="I4" s="159"/>
      <c r="J4" s="254"/>
      <c r="K4" s="254"/>
      <c r="L4" s="248"/>
      <c r="M4" s="248"/>
      <c r="N4" s="248"/>
      <c r="O4" s="248"/>
      <c r="P4" s="254"/>
    </row>
    <row r="5" spans="1:16" ht="60.75" thickTop="1" x14ac:dyDescent="0.25">
      <c r="A5" s="260" t="s">
        <v>69</v>
      </c>
      <c r="B5" s="170" t="s">
        <v>165</v>
      </c>
      <c r="C5" s="261" t="s">
        <v>70</v>
      </c>
      <c r="D5" s="262" t="s">
        <v>71</v>
      </c>
      <c r="E5" s="263" t="s">
        <v>136</v>
      </c>
      <c r="F5" s="169" t="s">
        <v>166</v>
      </c>
      <c r="G5" s="170" t="s">
        <v>72</v>
      </c>
      <c r="H5" s="264" t="s">
        <v>169</v>
      </c>
      <c r="I5" s="265" t="s">
        <v>73</v>
      </c>
    </row>
    <row r="6" spans="1:16" ht="18.75" x14ac:dyDescent="0.25">
      <c r="A6" s="266" t="s">
        <v>74</v>
      </c>
      <c r="B6" s="267"/>
      <c r="C6" s="268"/>
      <c r="D6" s="269"/>
      <c r="E6" s="269"/>
      <c r="F6" s="269"/>
      <c r="G6" s="269"/>
      <c r="H6" s="269"/>
      <c r="I6" s="270"/>
    </row>
    <row r="7" spans="1:16" x14ac:dyDescent="0.25">
      <c r="A7" s="60"/>
      <c r="B7" s="61"/>
      <c r="C7" s="62">
        <v>0</v>
      </c>
      <c r="D7" s="23">
        <f>C7*12</f>
        <v>0</v>
      </c>
      <c r="E7" s="24">
        <f>D7*$I$4</f>
        <v>0</v>
      </c>
      <c r="F7" s="63">
        <v>0</v>
      </c>
      <c r="G7" s="64"/>
      <c r="H7" s="25">
        <f>E7/12*F7*G7</f>
        <v>0</v>
      </c>
      <c r="I7" s="24">
        <f>CEILING(H7,100)</f>
        <v>0</v>
      </c>
    </row>
    <row r="8" spans="1:16" x14ac:dyDescent="0.25">
      <c r="A8" s="60"/>
      <c r="B8" s="61"/>
      <c r="C8" s="62">
        <v>0</v>
      </c>
      <c r="D8" s="23">
        <f t="shared" ref="D8:D16" si="0">C8*12</f>
        <v>0</v>
      </c>
      <c r="E8" s="24">
        <f t="shared" ref="E8:E16" si="1">D8*$I$4</f>
        <v>0</v>
      </c>
      <c r="F8" s="63">
        <v>0</v>
      </c>
      <c r="G8" s="64"/>
      <c r="H8" s="25">
        <f t="shared" ref="H8:H16" si="2">E8/12*F8*G8</f>
        <v>0</v>
      </c>
      <c r="I8" s="24">
        <f t="shared" ref="I8:I16" si="3">CEILING(H8,100)</f>
        <v>0</v>
      </c>
    </row>
    <row r="9" spans="1:16" x14ac:dyDescent="0.25">
      <c r="A9" s="60"/>
      <c r="B9" s="61"/>
      <c r="C9" s="62">
        <v>0</v>
      </c>
      <c r="D9" s="23">
        <f t="shared" si="0"/>
        <v>0</v>
      </c>
      <c r="E9" s="24">
        <f t="shared" si="1"/>
        <v>0</v>
      </c>
      <c r="F9" s="63">
        <v>0</v>
      </c>
      <c r="G9" s="64"/>
      <c r="H9" s="25">
        <f t="shared" si="2"/>
        <v>0</v>
      </c>
      <c r="I9" s="24">
        <f t="shared" si="3"/>
        <v>0</v>
      </c>
    </row>
    <row r="10" spans="1:16" x14ac:dyDescent="0.25">
      <c r="A10" s="60"/>
      <c r="B10" s="61"/>
      <c r="C10" s="62">
        <v>0</v>
      </c>
      <c r="D10" s="23">
        <f t="shared" si="0"/>
        <v>0</v>
      </c>
      <c r="E10" s="24">
        <f t="shared" si="1"/>
        <v>0</v>
      </c>
      <c r="F10" s="63">
        <v>0</v>
      </c>
      <c r="G10" s="64"/>
      <c r="H10" s="25">
        <f t="shared" si="2"/>
        <v>0</v>
      </c>
      <c r="I10" s="24">
        <f t="shared" si="3"/>
        <v>0</v>
      </c>
    </row>
    <row r="11" spans="1:16" x14ac:dyDescent="0.25">
      <c r="A11" s="60"/>
      <c r="B11" s="61"/>
      <c r="C11" s="62">
        <v>0</v>
      </c>
      <c r="D11" s="23">
        <f t="shared" si="0"/>
        <v>0</v>
      </c>
      <c r="E11" s="24">
        <f t="shared" si="1"/>
        <v>0</v>
      </c>
      <c r="F11" s="63">
        <v>0</v>
      </c>
      <c r="G11" s="64"/>
      <c r="H11" s="25">
        <f t="shared" si="2"/>
        <v>0</v>
      </c>
      <c r="I11" s="24">
        <f t="shared" si="3"/>
        <v>0</v>
      </c>
    </row>
    <row r="12" spans="1:16" x14ac:dyDescent="0.25">
      <c r="A12" s="60"/>
      <c r="B12" s="61"/>
      <c r="C12" s="62">
        <v>0</v>
      </c>
      <c r="D12" s="23">
        <f t="shared" si="0"/>
        <v>0</v>
      </c>
      <c r="E12" s="24">
        <f t="shared" si="1"/>
        <v>0</v>
      </c>
      <c r="F12" s="63">
        <v>0</v>
      </c>
      <c r="G12" s="64"/>
      <c r="H12" s="25">
        <f t="shared" si="2"/>
        <v>0</v>
      </c>
      <c r="I12" s="24">
        <f t="shared" si="3"/>
        <v>0</v>
      </c>
    </row>
    <row r="13" spans="1:16" x14ac:dyDescent="0.25">
      <c r="A13" s="60"/>
      <c r="B13" s="61"/>
      <c r="C13" s="62">
        <v>0</v>
      </c>
      <c r="D13" s="23">
        <f t="shared" si="0"/>
        <v>0</v>
      </c>
      <c r="E13" s="24">
        <f t="shared" si="1"/>
        <v>0</v>
      </c>
      <c r="F13" s="63">
        <v>0</v>
      </c>
      <c r="G13" s="64"/>
      <c r="H13" s="25">
        <f t="shared" si="2"/>
        <v>0</v>
      </c>
      <c r="I13" s="24">
        <f t="shared" si="3"/>
        <v>0</v>
      </c>
    </row>
    <row r="14" spans="1:16" x14ac:dyDescent="0.25">
      <c r="A14" s="60"/>
      <c r="B14" s="61"/>
      <c r="C14" s="62">
        <v>0</v>
      </c>
      <c r="D14" s="23">
        <f t="shared" si="0"/>
        <v>0</v>
      </c>
      <c r="E14" s="24">
        <f t="shared" si="1"/>
        <v>0</v>
      </c>
      <c r="F14" s="63">
        <v>0</v>
      </c>
      <c r="G14" s="64"/>
      <c r="H14" s="25">
        <f t="shared" si="2"/>
        <v>0</v>
      </c>
      <c r="I14" s="24">
        <f t="shared" si="3"/>
        <v>0</v>
      </c>
    </row>
    <row r="15" spans="1:16" x14ac:dyDescent="0.25">
      <c r="A15" s="60"/>
      <c r="B15" s="61"/>
      <c r="C15" s="62">
        <v>0</v>
      </c>
      <c r="D15" s="23">
        <f t="shared" si="0"/>
        <v>0</v>
      </c>
      <c r="E15" s="24">
        <f t="shared" si="1"/>
        <v>0</v>
      </c>
      <c r="F15" s="63">
        <v>0</v>
      </c>
      <c r="G15" s="64"/>
      <c r="H15" s="25">
        <f t="shared" si="2"/>
        <v>0</v>
      </c>
      <c r="I15" s="24">
        <f t="shared" si="3"/>
        <v>0</v>
      </c>
    </row>
    <row r="16" spans="1:16" ht="15.75" thickBot="1" x14ac:dyDescent="0.3">
      <c r="A16" s="60"/>
      <c r="B16" s="61"/>
      <c r="C16" s="62">
        <v>0</v>
      </c>
      <c r="D16" s="23">
        <f t="shared" si="0"/>
        <v>0</v>
      </c>
      <c r="E16" s="24">
        <f t="shared" si="1"/>
        <v>0</v>
      </c>
      <c r="F16" s="63">
        <v>0</v>
      </c>
      <c r="G16" s="64"/>
      <c r="H16" s="25">
        <f t="shared" si="2"/>
        <v>0</v>
      </c>
      <c r="I16" s="28">
        <f t="shared" si="3"/>
        <v>0</v>
      </c>
    </row>
    <row r="17" spans="1:9" ht="17.25" thickTop="1" thickBot="1" x14ac:dyDescent="0.3">
      <c r="A17" s="271"/>
      <c r="B17" s="271"/>
      <c r="C17" s="272"/>
      <c r="D17" s="273"/>
      <c r="E17" s="272"/>
      <c r="F17" s="274" t="s">
        <v>75</v>
      </c>
      <c r="G17" s="363" t="e">
        <f>(F7*G7+F8*G8+F9*G9+F10*G10+F11*G11+F12*G12+F13*G13+F14*G14+F15*G15+F16*G16)/$G$4</f>
        <v>#DIV/0!</v>
      </c>
      <c r="H17" s="275" t="s">
        <v>76</v>
      </c>
      <c r="I17" s="27">
        <f>SUM(I7:I16)</f>
        <v>0</v>
      </c>
    </row>
    <row r="18" spans="1:9" ht="19.5" thickTop="1" x14ac:dyDescent="0.25">
      <c r="A18" s="276" t="s">
        <v>77</v>
      </c>
      <c r="B18" s="277"/>
      <c r="C18" s="278"/>
      <c r="D18" s="279"/>
      <c r="E18" s="279"/>
      <c r="F18" s="279"/>
      <c r="G18" s="280"/>
      <c r="H18" s="281"/>
      <c r="I18" s="282"/>
    </row>
    <row r="19" spans="1:9" x14ac:dyDescent="0.25">
      <c r="A19" s="60"/>
      <c r="B19" s="61"/>
      <c r="C19" s="62">
        <v>0</v>
      </c>
      <c r="D19" s="23">
        <f>C19*12</f>
        <v>0</v>
      </c>
      <c r="E19" s="24">
        <f t="shared" ref="E19:E28" si="4">D19*$I$4</f>
        <v>0</v>
      </c>
      <c r="F19" s="63">
        <v>0</v>
      </c>
      <c r="G19" s="64"/>
      <c r="H19" s="25">
        <f t="shared" ref="H19:H28" si="5">E19/12*F19*G19</f>
        <v>0</v>
      </c>
      <c r="I19" s="24">
        <f>CEILING(H19,100)</f>
        <v>0</v>
      </c>
    </row>
    <row r="20" spans="1:9" x14ac:dyDescent="0.25">
      <c r="A20" s="60"/>
      <c r="B20" s="61"/>
      <c r="C20" s="62">
        <v>0</v>
      </c>
      <c r="D20" s="23">
        <f t="shared" ref="D20:D28" si="6">C20*12</f>
        <v>0</v>
      </c>
      <c r="E20" s="24">
        <f t="shared" si="4"/>
        <v>0</v>
      </c>
      <c r="F20" s="63">
        <v>0</v>
      </c>
      <c r="G20" s="64"/>
      <c r="H20" s="25">
        <f t="shared" si="5"/>
        <v>0</v>
      </c>
      <c r="I20" s="24">
        <f t="shared" ref="I20:I28" si="7">CEILING(H20,100)</f>
        <v>0</v>
      </c>
    </row>
    <row r="21" spans="1:9" x14ac:dyDescent="0.25">
      <c r="A21" s="60"/>
      <c r="B21" s="61"/>
      <c r="C21" s="62">
        <v>0</v>
      </c>
      <c r="D21" s="23">
        <f t="shared" si="6"/>
        <v>0</v>
      </c>
      <c r="E21" s="24">
        <f t="shared" si="4"/>
        <v>0</v>
      </c>
      <c r="F21" s="63">
        <v>0</v>
      </c>
      <c r="G21" s="64"/>
      <c r="H21" s="25">
        <f t="shared" si="5"/>
        <v>0</v>
      </c>
      <c r="I21" s="24">
        <f t="shared" si="7"/>
        <v>0</v>
      </c>
    </row>
    <row r="22" spans="1:9" x14ac:dyDescent="0.25">
      <c r="A22" s="60"/>
      <c r="B22" s="61"/>
      <c r="C22" s="62">
        <v>0</v>
      </c>
      <c r="D22" s="23">
        <f t="shared" si="6"/>
        <v>0</v>
      </c>
      <c r="E22" s="24">
        <f t="shared" si="4"/>
        <v>0</v>
      </c>
      <c r="F22" s="63">
        <v>0</v>
      </c>
      <c r="G22" s="64"/>
      <c r="H22" s="25">
        <f t="shared" si="5"/>
        <v>0</v>
      </c>
      <c r="I22" s="24">
        <f t="shared" si="7"/>
        <v>0</v>
      </c>
    </row>
    <row r="23" spans="1:9" x14ac:dyDescent="0.25">
      <c r="A23" s="60"/>
      <c r="B23" s="61"/>
      <c r="C23" s="62">
        <v>0</v>
      </c>
      <c r="D23" s="23">
        <f t="shared" si="6"/>
        <v>0</v>
      </c>
      <c r="E23" s="24">
        <f t="shared" si="4"/>
        <v>0</v>
      </c>
      <c r="F23" s="63">
        <v>0</v>
      </c>
      <c r="G23" s="64"/>
      <c r="H23" s="25">
        <f t="shared" si="5"/>
        <v>0</v>
      </c>
      <c r="I23" s="24">
        <f t="shared" si="7"/>
        <v>0</v>
      </c>
    </row>
    <row r="24" spans="1:9" x14ac:dyDescent="0.25">
      <c r="A24" s="60"/>
      <c r="B24" s="61"/>
      <c r="C24" s="62">
        <v>0</v>
      </c>
      <c r="D24" s="23">
        <f t="shared" si="6"/>
        <v>0</v>
      </c>
      <c r="E24" s="24">
        <f t="shared" si="4"/>
        <v>0</v>
      </c>
      <c r="F24" s="63">
        <v>0</v>
      </c>
      <c r="G24" s="64"/>
      <c r="H24" s="25">
        <f t="shared" si="5"/>
        <v>0</v>
      </c>
      <c r="I24" s="24">
        <f t="shared" si="7"/>
        <v>0</v>
      </c>
    </row>
    <row r="25" spans="1:9" x14ac:dyDescent="0.25">
      <c r="A25" s="60"/>
      <c r="B25" s="61"/>
      <c r="C25" s="62">
        <v>0</v>
      </c>
      <c r="D25" s="23">
        <f t="shared" si="6"/>
        <v>0</v>
      </c>
      <c r="E25" s="24">
        <f t="shared" si="4"/>
        <v>0</v>
      </c>
      <c r="F25" s="63">
        <v>0</v>
      </c>
      <c r="G25" s="64"/>
      <c r="H25" s="25">
        <f t="shared" si="5"/>
        <v>0</v>
      </c>
      <c r="I25" s="24">
        <f t="shared" si="7"/>
        <v>0</v>
      </c>
    </row>
    <row r="26" spans="1:9" x14ac:dyDescent="0.25">
      <c r="A26" s="60"/>
      <c r="B26" s="61"/>
      <c r="C26" s="62">
        <v>0</v>
      </c>
      <c r="D26" s="23">
        <f t="shared" si="6"/>
        <v>0</v>
      </c>
      <c r="E26" s="24">
        <f t="shared" si="4"/>
        <v>0</v>
      </c>
      <c r="F26" s="63">
        <v>0</v>
      </c>
      <c r="G26" s="64"/>
      <c r="H26" s="25">
        <f t="shared" si="5"/>
        <v>0</v>
      </c>
      <c r="I26" s="24">
        <f t="shared" si="7"/>
        <v>0</v>
      </c>
    </row>
    <row r="27" spans="1:9" x14ac:dyDescent="0.25">
      <c r="A27" s="60"/>
      <c r="B27" s="61"/>
      <c r="C27" s="62">
        <v>0</v>
      </c>
      <c r="D27" s="23">
        <f t="shared" si="6"/>
        <v>0</v>
      </c>
      <c r="E27" s="24">
        <f t="shared" si="4"/>
        <v>0</v>
      </c>
      <c r="F27" s="63">
        <v>0</v>
      </c>
      <c r="G27" s="64"/>
      <c r="H27" s="25">
        <f t="shared" si="5"/>
        <v>0</v>
      </c>
      <c r="I27" s="24">
        <f t="shared" si="7"/>
        <v>0</v>
      </c>
    </row>
    <row r="28" spans="1:9" ht="15.75" thickBot="1" x14ac:dyDescent="0.3">
      <c r="A28" s="60"/>
      <c r="B28" s="61"/>
      <c r="C28" s="62">
        <v>0</v>
      </c>
      <c r="D28" s="23">
        <f t="shared" si="6"/>
        <v>0</v>
      </c>
      <c r="E28" s="24">
        <f t="shared" si="4"/>
        <v>0</v>
      </c>
      <c r="F28" s="63">
        <v>0</v>
      </c>
      <c r="G28" s="64"/>
      <c r="H28" s="26">
        <f t="shared" si="5"/>
        <v>0</v>
      </c>
      <c r="I28" s="28">
        <f t="shared" si="7"/>
        <v>0</v>
      </c>
    </row>
    <row r="29" spans="1:9" ht="16.5" thickBot="1" x14ac:dyDescent="0.3">
      <c r="A29" s="271"/>
      <c r="B29" s="271"/>
      <c r="C29" s="272"/>
      <c r="D29" s="283"/>
      <c r="E29" s="284"/>
      <c r="F29" s="285" t="s">
        <v>75</v>
      </c>
      <c r="G29" s="364" t="e">
        <f>(F19*G19+F20*G20+F21*G21+F22*G22+F23*G23+F24*G24+F25*G25+F26*G26+F27*G27+F28*G28)/$G$4</f>
        <v>#DIV/0!</v>
      </c>
      <c r="H29" s="286" t="s">
        <v>76</v>
      </c>
      <c r="I29" s="32">
        <f>SUM(I19:I28)</f>
        <v>0</v>
      </c>
    </row>
    <row r="30" spans="1:9" ht="18.75" x14ac:dyDescent="0.25">
      <c r="A30" s="276" t="s">
        <v>63</v>
      </c>
      <c r="B30" s="287"/>
      <c r="C30" s="288"/>
      <c r="D30" s="287"/>
      <c r="E30" s="287"/>
      <c r="F30" s="288"/>
      <c r="G30" s="289"/>
      <c r="H30" s="290"/>
      <c r="I30" s="291"/>
    </row>
    <row r="31" spans="1:9" x14ac:dyDescent="0.25">
      <c r="A31" s="60"/>
      <c r="B31" s="61"/>
      <c r="C31" s="62">
        <v>0</v>
      </c>
      <c r="D31" s="23">
        <f t="shared" ref="D31:D40" si="8">C31*12</f>
        <v>0</v>
      </c>
      <c r="E31" s="24">
        <f>D31*$H$4</f>
        <v>0</v>
      </c>
      <c r="F31" s="67">
        <v>0</v>
      </c>
      <c r="G31" s="68"/>
      <c r="H31" s="30">
        <f t="shared" ref="H31:H40" si="9">E31/12*F31*G31</f>
        <v>0</v>
      </c>
      <c r="I31" s="29">
        <f>CEILING(H31,100)</f>
        <v>0</v>
      </c>
    </row>
    <row r="32" spans="1:9" x14ac:dyDescent="0.25">
      <c r="A32" s="60"/>
      <c r="B32" s="61"/>
      <c r="C32" s="62">
        <v>0</v>
      </c>
      <c r="D32" s="23">
        <f t="shared" si="8"/>
        <v>0</v>
      </c>
      <c r="E32" s="24">
        <f t="shared" ref="E32:E40" si="10">D32*$H$4</f>
        <v>0</v>
      </c>
      <c r="F32" s="67">
        <v>0</v>
      </c>
      <c r="G32" s="68"/>
      <c r="H32" s="30">
        <f t="shared" si="9"/>
        <v>0</v>
      </c>
      <c r="I32" s="29">
        <f t="shared" ref="I32:I40" si="11">CEILING(H32,100)</f>
        <v>0</v>
      </c>
    </row>
    <row r="33" spans="1:16" x14ac:dyDescent="0.25">
      <c r="A33" s="60"/>
      <c r="B33" s="61"/>
      <c r="C33" s="62">
        <v>0</v>
      </c>
      <c r="D33" s="23">
        <f t="shared" si="8"/>
        <v>0</v>
      </c>
      <c r="E33" s="24">
        <f t="shared" si="10"/>
        <v>0</v>
      </c>
      <c r="F33" s="67">
        <v>0</v>
      </c>
      <c r="G33" s="68"/>
      <c r="H33" s="30">
        <f t="shared" si="9"/>
        <v>0</v>
      </c>
      <c r="I33" s="29">
        <f t="shared" si="11"/>
        <v>0</v>
      </c>
    </row>
    <row r="34" spans="1:16" x14ac:dyDescent="0.25">
      <c r="A34" s="60"/>
      <c r="B34" s="61"/>
      <c r="C34" s="62">
        <v>0</v>
      </c>
      <c r="D34" s="23">
        <f t="shared" si="8"/>
        <v>0</v>
      </c>
      <c r="E34" s="24">
        <f t="shared" si="10"/>
        <v>0</v>
      </c>
      <c r="F34" s="67">
        <v>0</v>
      </c>
      <c r="G34" s="68"/>
      <c r="H34" s="30">
        <f t="shared" si="9"/>
        <v>0</v>
      </c>
      <c r="I34" s="29">
        <f t="shared" si="11"/>
        <v>0</v>
      </c>
    </row>
    <row r="35" spans="1:16" x14ac:dyDescent="0.25">
      <c r="A35" s="60"/>
      <c r="B35" s="61"/>
      <c r="C35" s="62">
        <v>0</v>
      </c>
      <c r="D35" s="23">
        <f t="shared" si="8"/>
        <v>0</v>
      </c>
      <c r="E35" s="24">
        <f t="shared" si="10"/>
        <v>0</v>
      </c>
      <c r="F35" s="67">
        <v>0</v>
      </c>
      <c r="G35" s="68"/>
      <c r="H35" s="30">
        <f t="shared" si="9"/>
        <v>0</v>
      </c>
      <c r="I35" s="29">
        <f t="shared" si="11"/>
        <v>0</v>
      </c>
    </row>
    <row r="36" spans="1:16" x14ac:dyDescent="0.25">
      <c r="A36" s="60"/>
      <c r="B36" s="61"/>
      <c r="C36" s="62">
        <v>0</v>
      </c>
      <c r="D36" s="23">
        <f t="shared" si="8"/>
        <v>0</v>
      </c>
      <c r="E36" s="24">
        <f t="shared" si="10"/>
        <v>0</v>
      </c>
      <c r="F36" s="67">
        <v>0</v>
      </c>
      <c r="G36" s="68"/>
      <c r="H36" s="30">
        <f t="shared" si="9"/>
        <v>0</v>
      </c>
      <c r="I36" s="29">
        <f t="shared" si="11"/>
        <v>0</v>
      </c>
    </row>
    <row r="37" spans="1:16" x14ac:dyDescent="0.25">
      <c r="A37" s="60"/>
      <c r="B37" s="61"/>
      <c r="C37" s="62">
        <v>0</v>
      </c>
      <c r="D37" s="23">
        <f t="shared" si="8"/>
        <v>0</v>
      </c>
      <c r="E37" s="24">
        <f t="shared" si="10"/>
        <v>0</v>
      </c>
      <c r="F37" s="67">
        <v>0</v>
      </c>
      <c r="G37" s="68"/>
      <c r="H37" s="30">
        <f t="shared" si="9"/>
        <v>0</v>
      </c>
      <c r="I37" s="29">
        <f t="shared" si="11"/>
        <v>0</v>
      </c>
    </row>
    <row r="38" spans="1:16" x14ac:dyDescent="0.25">
      <c r="A38" s="60"/>
      <c r="B38" s="61"/>
      <c r="C38" s="62">
        <v>0</v>
      </c>
      <c r="D38" s="23">
        <f t="shared" si="8"/>
        <v>0</v>
      </c>
      <c r="E38" s="24">
        <f t="shared" si="10"/>
        <v>0</v>
      </c>
      <c r="F38" s="67">
        <v>0</v>
      </c>
      <c r="G38" s="68"/>
      <c r="H38" s="30">
        <f t="shared" si="9"/>
        <v>0</v>
      </c>
      <c r="I38" s="29">
        <f t="shared" si="11"/>
        <v>0</v>
      </c>
    </row>
    <row r="39" spans="1:16" x14ac:dyDescent="0.25">
      <c r="A39" s="60"/>
      <c r="B39" s="61"/>
      <c r="C39" s="62">
        <v>0</v>
      </c>
      <c r="D39" s="23">
        <f t="shared" si="8"/>
        <v>0</v>
      </c>
      <c r="E39" s="24">
        <f t="shared" si="10"/>
        <v>0</v>
      </c>
      <c r="F39" s="67">
        <v>0</v>
      </c>
      <c r="G39" s="68"/>
      <c r="H39" s="30">
        <f t="shared" si="9"/>
        <v>0</v>
      </c>
      <c r="I39" s="29">
        <f t="shared" si="11"/>
        <v>0</v>
      </c>
    </row>
    <row r="40" spans="1:16" ht="15.75" thickBot="1" x14ac:dyDescent="0.3">
      <c r="A40" s="60"/>
      <c r="B40" s="61"/>
      <c r="C40" s="62">
        <v>0</v>
      </c>
      <c r="D40" s="23">
        <f t="shared" si="8"/>
        <v>0</v>
      </c>
      <c r="E40" s="24">
        <f t="shared" si="10"/>
        <v>0</v>
      </c>
      <c r="F40" s="67">
        <v>0</v>
      </c>
      <c r="G40" s="68"/>
      <c r="H40" s="31">
        <f t="shared" si="9"/>
        <v>0</v>
      </c>
      <c r="I40" s="48">
        <f t="shared" si="11"/>
        <v>0</v>
      </c>
    </row>
    <row r="41" spans="1:16" ht="16.5" thickBot="1" x14ac:dyDescent="0.3">
      <c r="F41" s="292" t="s">
        <v>75</v>
      </c>
      <c r="G41" s="365" t="e">
        <f>(F31*G31+F32*G32+F33*G33+F34*G34+F35*G35+F36*G36+F37*G37+F38*G38+F39*G39+F40*G40)/$G$4</f>
        <v>#DIV/0!</v>
      </c>
      <c r="H41" s="293" t="s">
        <v>76</v>
      </c>
      <c r="I41" s="59">
        <f>SUM(I31:I40)</f>
        <v>0</v>
      </c>
    </row>
    <row r="42" spans="1:16" ht="19.5" thickBot="1" x14ac:dyDescent="0.3">
      <c r="F42" s="294"/>
      <c r="G42" s="295"/>
      <c r="H42" s="296" t="s">
        <v>78</v>
      </c>
      <c r="I42" s="32">
        <f>I29+I41</f>
        <v>0</v>
      </c>
    </row>
    <row r="43" spans="1:16" ht="18.75" x14ac:dyDescent="0.25">
      <c r="A43" s="297" t="s">
        <v>170</v>
      </c>
      <c r="B43" s="298"/>
      <c r="C43" s="298"/>
      <c r="D43" s="298"/>
      <c r="E43" s="298"/>
    </row>
    <row r="44" spans="1:16" ht="45" x14ac:dyDescent="0.25">
      <c r="A44" s="299" t="s">
        <v>79</v>
      </c>
      <c r="B44" s="300" t="s">
        <v>69</v>
      </c>
      <c r="C44" s="301" t="s">
        <v>80</v>
      </c>
      <c r="D44" s="302" t="s">
        <v>81</v>
      </c>
      <c r="E44" s="303" t="s">
        <v>82</v>
      </c>
      <c r="F44" s="170" t="s">
        <v>72</v>
      </c>
      <c r="G44" s="304" t="s">
        <v>83</v>
      </c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x14ac:dyDescent="0.25">
      <c r="A45" s="71"/>
      <c r="B45" s="72"/>
      <c r="C45" s="72"/>
      <c r="D45" s="73">
        <v>0</v>
      </c>
      <c r="E45" s="74">
        <v>0</v>
      </c>
      <c r="F45" s="75"/>
      <c r="G45" s="33">
        <f>D45*E45*F45</f>
        <v>0</v>
      </c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x14ac:dyDescent="0.25">
      <c r="A46" s="71"/>
      <c r="B46" s="72"/>
      <c r="C46" s="72"/>
      <c r="D46" s="73">
        <v>0</v>
      </c>
      <c r="E46" s="74">
        <v>0</v>
      </c>
      <c r="F46" s="75"/>
      <c r="G46" s="33">
        <f t="shared" ref="G46:G49" si="12">D46*E46*F46</f>
        <v>0</v>
      </c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16" x14ac:dyDescent="0.25">
      <c r="A47" s="71"/>
      <c r="B47" s="72"/>
      <c r="C47" s="72"/>
      <c r="D47" s="73">
        <v>0</v>
      </c>
      <c r="E47" s="74">
        <v>0</v>
      </c>
      <c r="F47" s="75"/>
      <c r="G47" s="33">
        <f t="shared" si="12"/>
        <v>0</v>
      </c>
      <c r="H47" s="305"/>
      <c r="I47" s="305"/>
      <c r="J47" s="305"/>
      <c r="K47" s="305"/>
      <c r="L47" s="305"/>
      <c r="M47" s="305"/>
      <c r="N47" s="305"/>
      <c r="O47" s="305"/>
      <c r="P47" s="305"/>
    </row>
    <row r="48" spans="1:16" x14ac:dyDescent="0.25">
      <c r="A48" s="71"/>
      <c r="B48" s="72"/>
      <c r="C48" s="72"/>
      <c r="D48" s="73">
        <v>0</v>
      </c>
      <c r="E48" s="74">
        <v>0</v>
      </c>
      <c r="F48" s="75"/>
      <c r="G48" s="33">
        <f t="shared" si="12"/>
        <v>0</v>
      </c>
      <c r="H48" s="305"/>
      <c r="I48" s="305"/>
      <c r="J48" s="305"/>
      <c r="K48" s="305"/>
      <c r="L48" s="305"/>
      <c r="M48" s="305"/>
      <c r="N48" s="305"/>
      <c r="O48" s="305"/>
      <c r="P48" s="305"/>
    </row>
    <row r="49" spans="1:16" ht="15.75" thickBot="1" x14ac:dyDescent="0.3">
      <c r="A49" s="71"/>
      <c r="B49" s="72"/>
      <c r="C49" s="72"/>
      <c r="D49" s="73">
        <v>0</v>
      </c>
      <c r="E49" s="74">
        <v>0</v>
      </c>
      <c r="F49" s="75"/>
      <c r="G49" s="33">
        <f t="shared" si="12"/>
        <v>0</v>
      </c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5.75" thickBot="1" x14ac:dyDescent="0.3">
      <c r="A50" s="306"/>
      <c r="B50" s="306"/>
      <c r="C50" s="306"/>
      <c r="D50" s="306"/>
      <c r="E50" s="248"/>
      <c r="F50" s="307" t="s">
        <v>76</v>
      </c>
      <c r="G50" s="33">
        <f>SUM(G45:G49)</f>
        <v>0</v>
      </c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16" ht="18.75" x14ac:dyDescent="0.25">
      <c r="A51" s="190" t="s">
        <v>171</v>
      </c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1" t="s">
        <v>79</v>
      </c>
      <c r="B52" s="312" t="s">
        <v>84</v>
      </c>
      <c r="C52" s="313" t="s">
        <v>82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77"/>
      <c r="B53" s="78"/>
      <c r="C53" s="7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77"/>
      <c r="B54" s="78"/>
      <c r="C54" s="7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77"/>
      <c r="B55" s="78"/>
      <c r="C55" s="7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x14ac:dyDescent="0.25">
      <c r="A56" s="77"/>
      <c r="B56" s="78"/>
      <c r="C56" s="7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16" x14ac:dyDescent="0.25">
      <c r="A57" s="77"/>
      <c r="B57" s="78"/>
      <c r="C57" s="7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5.75" thickBot="1" x14ac:dyDescent="0.3">
      <c r="A58" s="314"/>
      <c r="B58" s="314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1:16" ht="24" thickBot="1" x14ac:dyDescent="0.3">
      <c r="A59" s="317" t="s">
        <v>85</v>
      </c>
      <c r="B59" s="314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1:16" ht="45" x14ac:dyDescent="0.25">
      <c r="A60" s="202"/>
      <c r="B60" s="203" t="s">
        <v>86</v>
      </c>
      <c r="C60" s="204" t="s">
        <v>87</v>
      </c>
      <c r="D60" s="205" t="s">
        <v>88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1:16" ht="45.75" customHeight="1" x14ac:dyDescent="0.25">
      <c r="A61" s="206" t="s">
        <v>89</v>
      </c>
      <c r="B61" s="80"/>
      <c r="C61" s="81"/>
      <c r="D61" s="82">
        <v>0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ht="45.75" customHeight="1" x14ac:dyDescent="0.25">
      <c r="A62" s="206" t="s">
        <v>90</v>
      </c>
      <c r="B62" s="80"/>
      <c r="C62" s="81"/>
      <c r="D62" s="82">
        <v>0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1:16" ht="45.75" customHeight="1" x14ac:dyDescent="0.25">
      <c r="A63" s="206" t="s">
        <v>202</v>
      </c>
      <c r="B63" s="80"/>
      <c r="C63" s="81"/>
      <c r="D63" s="82">
        <v>0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1:16" ht="45.75" customHeight="1" x14ac:dyDescent="0.25">
      <c r="A64" s="206" t="s">
        <v>91</v>
      </c>
      <c r="B64" s="80"/>
      <c r="C64" s="81"/>
      <c r="D64" s="82">
        <v>0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1:16" ht="45.75" customHeight="1" x14ac:dyDescent="0.25">
      <c r="A65" s="206" t="s">
        <v>92</v>
      </c>
      <c r="B65" s="80"/>
      <c r="C65" s="81"/>
      <c r="D65" s="82">
        <v>0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1:16" ht="45.75" customHeight="1" x14ac:dyDescent="0.25">
      <c r="A66" s="206" t="s">
        <v>93</v>
      </c>
      <c r="B66" s="80"/>
      <c r="C66" s="81"/>
      <c r="D66" s="82">
        <v>0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1:16" ht="45.75" customHeight="1" x14ac:dyDescent="0.25">
      <c r="A67" s="206" t="s">
        <v>94</v>
      </c>
      <c r="B67" s="80"/>
      <c r="C67" s="81"/>
      <c r="D67" s="82">
        <v>0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1:16" ht="45.75" customHeight="1" thickBot="1" x14ac:dyDescent="0.3">
      <c r="A68" s="206" t="s">
        <v>95</v>
      </c>
      <c r="B68" s="207"/>
      <c r="C68" s="208"/>
      <c r="D68" s="49">
        <f>E83</f>
        <v>0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1:16" ht="17.25" thickTop="1" thickBot="1" x14ac:dyDescent="0.3">
      <c r="A69" s="420" t="s">
        <v>203</v>
      </c>
      <c r="B69" s="318"/>
      <c r="C69" s="319" t="s">
        <v>96</v>
      </c>
      <c r="D69" s="34">
        <f>SUM(D61:D68)</f>
        <v>0</v>
      </c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16.5" thickTop="1" x14ac:dyDescent="0.25">
      <c r="A70" s="320"/>
      <c r="B70" s="320"/>
      <c r="C70" s="321"/>
      <c r="D70" s="322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ht="26.25" x14ac:dyDescent="0.25">
      <c r="A71" s="211" t="s">
        <v>97</v>
      </c>
      <c r="B71" s="212"/>
      <c r="C71" s="212"/>
      <c r="D71" s="213"/>
      <c r="E71" s="214"/>
      <c r="F71" s="323"/>
      <c r="G71" s="323"/>
      <c r="H71" s="323"/>
      <c r="I71" s="323"/>
      <c r="J71" s="248"/>
      <c r="K71" s="248"/>
      <c r="L71" s="248"/>
      <c r="M71" s="248"/>
      <c r="N71" s="248"/>
      <c r="O71" s="248"/>
      <c r="P71" s="248"/>
    </row>
    <row r="72" spans="1:16" x14ac:dyDescent="0.25">
      <c r="A72" s="222" t="s">
        <v>98</v>
      </c>
      <c r="B72" s="222" t="s">
        <v>99</v>
      </c>
      <c r="C72" s="222" t="s">
        <v>100</v>
      </c>
      <c r="D72" s="223" t="s">
        <v>101</v>
      </c>
      <c r="E72" s="223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83"/>
      <c r="B73" s="83"/>
      <c r="C73" s="83"/>
      <c r="D73" s="84"/>
      <c r="E73" s="85">
        <v>0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80"/>
      <c r="B74" s="80"/>
      <c r="C74" s="80"/>
      <c r="D74" s="86"/>
      <c r="E74" s="85">
        <v>0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80"/>
      <c r="B75" s="80"/>
      <c r="C75" s="80"/>
      <c r="D75" s="86"/>
      <c r="E75" s="85">
        <v>0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80"/>
      <c r="B76" s="80"/>
      <c r="C76" s="80"/>
      <c r="D76" s="86"/>
      <c r="E76" s="85">
        <v>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80"/>
      <c r="B77" s="80"/>
      <c r="C77" s="80"/>
      <c r="D77" s="86"/>
      <c r="E77" s="85">
        <v>0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80"/>
      <c r="B78" s="80"/>
      <c r="C78" s="80"/>
      <c r="D78" s="86"/>
      <c r="E78" s="85">
        <v>0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</row>
    <row r="79" spans="1:16" x14ac:dyDescent="0.25">
      <c r="A79" s="80"/>
      <c r="B79" s="80"/>
      <c r="C79" s="80"/>
      <c r="D79" s="86"/>
      <c r="E79" s="85">
        <v>0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80"/>
      <c r="B80" s="80"/>
      <c r="C80" s="80"/>
      <c r="D80" s="86"/>
      <c r="E80" s="85">
        <v>0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80"/>
      <c r="B81" s="80"/>
      <c r="C81" s="80"/>
      <c r="D81" s="86"/>
      <c r="E81" s="85">
        <v>0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ht="15.75" thickBot="1" x14ac:dyDescent="0.3">
      <c r="A82" s="80"/>
      <c r="B82" s="80"/>
      <c r="C82" s="80"/>
      <c r="D82" s="88"/>
      <c r="E82" s="85">
        <v>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ht="17.25" thickTop="1" thickBot="1" x14ac:dyDescent="0.3">
      <c r="A83" s="324"/>
      <c r="B83" s="325"/>
      <c r="C83" s="326"/>
      <c r="D83" s="327" t="s">
        <v>76</v>
      </c>
      <c r="E83" s="35">
        <f>SUM(E73:E82)</f>
        <v>0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ht="24" thickTop="1" x14ac:dyDescent="0.25">
      <c r="A84" s="328" t="s">
        <v>103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26.25" x14ac:dyDescent="0.25">
      <c r="A85" s="329" t="s">
        <v>204</v>
      </c>
      <c r="B85" s="330"/>
      <c r="C85" s="330"/>
      <c r="D85" s="330"/>
      <c r="E85" s="330"/>
      <c r="F85" s="330"/>
      <c r="G85" s="331"/>
      <c r="H85" s="332"/>
      <c r="I85" s="332"/>
      <c r="J85" s="248"/>
      <c r="K85" s="248"/>
      <c r="L85" s="248"/>
      <c r="M85" s="248"/>
      <c r="N85" s="248"/>
      <c r="O85" s="248"/>
      <c r="P85" s="248"/>
    </row>
    <row r="86" spans="1:16" ht="45" x14ac:dyDescent="0.25">
      <c r="B86" s="333" t="s">
        <v>105</v>
      </c>
      <c r="C86" s="333" t="s">
        <v>106</v>
      </c>
      <c r="D86" s="222" t="s">
        <v>167</v>
      </c>
      <c r="E86" s="334" t="s">
        <v>107</v>
      </c>
      <c r="F86" s="334" t="s">
        <v>108</v>
      </c>
      <c r="G86" s="334" t="s">
        <v>109</v>
      </c>
      <c r="H86" s="335" t="s">
        <v>110</v>
      </c>
      <c r="J86" s="248"/>
      <c r="K86" s="248"/>
      <c r="L86" s="248"/>
      <c r="M86" s="248"/>
      <c r="N86" s="248"/>
      <c r="O86" s="248"/>
      <c r="P86" s="248"/>
    </row>
    <row r="87" spans="1:16" x14ac:dyDescent="0.25">
      <c r="B87" s="90"/>
      <c r="C87" s="90"/>
      <c r="D87" s="90"/>
      <c r="E87" s="91">
        <v>0</v>
      </c>
      <c r="F87" s="92"/>
      <c r="G87" s="147">
        <v>0</v>
      </c>
      <c r="H87" s="145">
        <f>E87*G87</f>
        <v>0</v>
      </c>
      <c r="J87" s="248"/>
      <c r="K87" s="248"/>
      <c r="L87" s="248"/>
      <c r="M87" s="248"/>
      <c r="N87" s="248"/>
      <c r="O87" s="248"/>
      <c r="P87" s="248"/>
    </row>
    <row r="88" spans="1:16" x14ac:dyDescent="0.25">
      <c r="B88" s="90"/>
      <c r="C88" s="90"/>
      <c r="D88" s="90"/>
      <c r="E88" s="91">
        <v>0</v>
      </c>
      <c r="F88" s="92"/>
      <c r="G88" s="147">
        <v>0</v>
      </c>
      <c r="H88" s="145">
        <f t="shared" ref="H88:H96" si="13">E88*G88</f>
        <v>0</v>
      </c>
      <c r="J88" s="248"/>
      <c r="K88" s="248"/>
      <c r="L88" s="248"/>
      <c r="M88" s="248"/>
      <c r="N88" s="248"/>
      <c r="O88" s="248"/>
      <c r="P88" s="248"/>
    </row>
    <row r="89" spans="1:16" x14ac:dyDescent="0.25">
      <c r="B89" s="90"/>
      <c r="C89" s="90"/>
      <c r="D89" s="90"/>
      <c r="E89" s="91">
        <v>0</v>
      </c>
      <c r="F89" s="92"/>
      <c r="G89" s="147">
        <v>0</v>
      </c>
      <c r="H89" s="145">
        <f t="shared" si="13"/>
        <v>0</v>
      </c>
      <c r="J89" s="248"/>
      <c r="K89" s="248"/>
      <c r="L89" s="248"/>
      <c r="M89" s="248"/>
      <c r="N89" s="248"/>
      <c r="O89" s="248"/>
      <c r="P89" s="248"/>
    </row>
    <row r="90" spans="1:16" x14ac:dyDescent="0.25">
      <c r="B90" s="90"/>
      <c r="C90" s="90"/>
      <c r="D90" s="90"/>
      <c r="E90" s="91">
        <v>0</v>
      </c>
      <c r="F90" s="92"/>
      <c r="G90" s="147">
        <v>0</v>
      </c>
      <c r="H90" s="145">
        <f t="shared" si="13"/>
        <v>0</v>
      </c>
      <c r="J90" s="248"/>
      <c r="K90" s="248"/>
      <c r="L90" s="248"/>
      <c r="M90" s="248"/>
      <c r="N90" s="248"/>
      <c r="O90" s="248"/>
      <c r="P90" s="248"/>
    </row>
    <row r="91" spans="1:16" x14ac:dyDescent="0.25">
      <c r="B91" s="90"/>
      <c r="C91" s="90"/>
      <c r="D91" s="90"/>
      <c r="E91" s="91">
        <v>0</v>
      </c>
      <c r="F91" s="92"/>
      <c r="G91" s="147">
        <v>0</v>
      </c>
      <c r="H91" s="145">
        <f t="shared" si="13"/>
        <v>0</v>
      </c>
      <c r="J91" s="248"/>
      <c r="K91" s="248"/>
      <c r="L91" s="248"/>
      <c r="M91" s="248"/>
      <c r="N91" s="248"/>
      <c r="O91" s="248"/>
      <c r="P91" s="248"/>
    </row>
    <row r="92" spans="1:16" x14ac:dyDescent="0.25">
      <c r="B92" s="90"/>
      <c r="C92" s="90"/>
      <c r="D92" s="90"/>
      <c r="E92" s="91">
        <v>0</v>
      </c>
      <c r="F92" s="92"/>
      <c r="G92" s="147">
        <v>0</v>
      </c>
      <c r="H92" s="145">
        <f t="shared" si="13"/>
        <v>0</v>
      </c>
      <c r="J92" s="248"/>
      <c r="K92" s="248"/>
      <c r="L92" s="248"/>
      <c r="M92" s="248"/>
      <c r="N92" s="248"/>
      <c r="O92" s="248"/>
      <c r="P92" s="248"/>
    </row>
    <row r="93" spans="1:16" x14ac:dyDescent="0.25">
      <c r="B93" s="90"/>
      <c r="C93" s="90"/>
      <c r="D93" s="90"/>
      <c r="E93" s="91">
        <v>0</v>
      </c>
      <c r="F93" s="92"/>
      <c r="G93" s="147">
        <v>0</v>
      </c>
      <c r="H93" s="145">
        <f t="shared" si="13"/>
        <v>0</v>
      </c>
      <c r="J93" s="248"/>
      <c r="K93" s="248"/>
      <c r="L93" s="248"/>
      <c r="M93" s="248"/>
      <c r="N93" s="248"/>
      <c r="O93" s="248"/>
      <c r="P93" s="248"/>
    </row>
    <row r="94" spans="1:16" x14ac:dyDescent="0.25">
      <c r="B94" s="90"/>
      <c r="C94" s="90"/>
      <c r="D94" s="90"/>
      <c r="E94" s="91">
        <v>0</v>
      </c>
      <c r="F94" s="92"/>
      <c r="G94" s="147">
        <v>0</v>
      </c>
      <c r="H94" s="145">
        <f t="shared" si="13"/>
        <v>0</v>
      </c>
      <c r="J94" s="248"/>
      <c r="K94" s="248"/>
      <c r="L94" s="248"/>
      <c r="M94" s="248"/>
      <c r="N94" s="248"/>
      <c r="O94" s="248"/>
      <c r="P94" s="248"/>
    </row>
    <row r="95" spans="1:16" x14ac:dyDescent="0.25">
      <c r="B95" s="90"/>
      <c r="C95" s="90"/>
      <c r="D95" s="90"/>
      <c r="E95" s="91">
        <v>0</v>
      </c>
      <c r="F95" s="92"/>
      <c r="G95" s="147">
        <v>0</v>
      </c>
      <c r="H95" s="145">
        <f t="shared" si="13"/>
        <v>0</v>
      </c>
      <c r="J95" s="248"/>
      <c r="K95" s="248"/>
      <c r="L95" s="248"/>
      <c r="M95" s="248"/>
      <c r="N95" s="248"/>
      <c r="O95" s="248"/>
      <c r="P95" s="248"/>
    </row>
    <row r="96" spans="1:16" x14ac:dyDescent="0.25">
      <c r="B96" s="90"/>
      <c r="C96" s="90"/>
      <c r="D96" s="90"/>
      <c r="E96" s="91">
        <v>0</v>
      </c>
      <c r="F96" s="92"/>
      <c r="G96" s="147">
        <v>0</v>
      </c>
      <c r="H96" s="145">
        <f t="shared" si="13"/>
        <v>0</v>
      </c>
      <c r="J96" s="248"/>
      <c r="K96" s="248"/>
      <c r="L96" s="248"/>
      <c r="M96" s="248"/>
      <c r="N96" s="248"/>
      <c r="O96" s="248"/>
      <c r="P96" s="248"/>
    </row>
    <row r="97" spans="1:16" ht="16.5" thickBot="1" x14ac:dyDescent="0.3">
      <c r="B97" s="248"/>
      <c r="C97" s="336"/>
      <c r="D97" s="336"/>
      <c r="E97" s="336"/>
      <c r="F97" s="337"/>
      <c r="G97" s="338" t="s">
        <v>76</v>
      </c>
      <c r="H97" s="51">
        <f>SUM(H87:H96)</f>
        <v>0</v>
      </c>
      <c r="J97" s="248"/>
      <c r="K97" s="248"/>
      <c r="L97" s="248"/>
      <c r="M97" s="248"/>
      <c r="N97" s="248"/>
      <c r="O97" s="248"/>
      <c r="P97" s="248"/>
    </row>
    <row r="98" spans="1:16" ht="15.75" thickTop="1" x14ac:dyDescent="0.25">
      <c r="A98" s="248"/>
      <c r="B98" s="339"/>
      <c r="C98" s="339"/>
      <c r="D98" s="339"/>
      <c r="E98" s="340"/>
      <c r="F98" s="340"/>
      <c r="G98" s="323"/>
      <c r="H98" s="341"/>
      <c r="I98" s="341"/>
      <c r="J98" s="248"/>
      <c r="K98" s="248"/>
      <c r="L98" s="248"/>
      <c r="M98" s="248"/>
      <c r="N98" s="248"/>
      <c r="O98" s="248"/>
      <c r="P98" s="248"/>
    </row>
    <row r="99" spans="1:16" ht="26.25" x14ac:dyDescent="0.25">
      <c r="A99" s="211" t="s">
        <v>111</v>
      </c>
      <c r="B99" s="220"/>
      <c r="C99" s="220"/>
      <c r="D99" s="342"/>
      <c r="E99" s="342"/>
      <c r="F99" s="342"/>
      <c r="G99" s="342"/>
      <c r="H99" s="342"/>
      <c r="I99" s="342"/>
      <c r="J99" s="342"/>
      <c r="K99" s="342"/>
      <c r="L99" s="343"/>
      <c r="M99" s="248"/>
      <c r="N99" s="248"/>
      <c r="O99" s="248"/>
      <c r="P99" s="248"/>
    </row>
    <row r="100" spans="1:16" ht="45" x14ac:dyDescent="0.25">
      <c r="A100" s="222" t="s">
        <v>112</v>
      </c>
      <c r="B100" s="222" t="s">
        <v>113</v>
      </c>
      <c r="C100" s="222" t="s">
        <v>106</v>
      </c>
      <c r="D100" s="222" t="s">
        <v>167</v>
      </c>
      <c r="E100" s="223" t="s">
        <v>107</v>
      </c>
      <c r="F100" s="344" t="s">
        <v>123</v>
      </c>
      <c r="G100" s="223" t="s">
        <v>108</v>
      </c>
      <c r="H100" s="222" t="s">
        <v>173</v>
      </c>
      <c r="I100" s="222" t="s">
        <v>114</v>
      </c>
      <c r="J100" s="224" t="s">
        <v>174</v>
      </c>
      <c r="K100" s="345" t="s">
        <v>115</v>
      </c>
      <c r="L100" s="224" t="s">
        <v>175</v>
      </c>
      <c r="M100" s="248"/>
      <c r="N100" s="248"/>
      <c r="O100" s="248"/>
      <c r="P100" s="248"/>
    </row>
    <row r="101" spans="1:16" x14ac:dyDescent="0.25">
      <c r="A101" s="93" t="s">
        <v>117</v>
      </c>
      <c r="B101" s="93"/>
      <c r="C101" s="93"/>
      <c r="D101" s="94"/>
      <c r="E101" s="95">
        <v>0</v>
      </c>
      <c r="F101" s="21">
        <f>IF(A101=LISTE!$E$3,36,IF(A101=LISTE!$E$4,60,0))</f>
        <v>36</v>
      </c>
      <c r="G101" s="96"/>
      <c r="H101" s="97"/>
      <c r="I101" s="148">
        <v>0</v>
      </c>
      <c r="J101" s="36">
        <f>IF(F101=0,"",E101/F101*12*I101)</f>
        <v>0</v>
      </c>
      <c r="K101" s="104"/>
      <c r="L101" s="36">
        <f>IF(J101="","",J101/12*K101)</f>
        <v>0</v>
      </c>
      <c r="M101" s="248"/>
      <c r="N101" s="248"/>
      <c r="O101" s="248"/>
      <c r="P101" s="248"/>
    </row>
    <row r="102" spans="1:16" x14ac:dyDescent="0.25">
      <c r="A102" s="93" t="s">
        <v>117</v>
      </c>
      <c r="B102" s="93"/>
      <c r="C102" s="93"/>
      <c r="D102" s="94"/>
      <c r="E102" s="95">
        <v>0</v>
      </c>
      <c r="F102" s="21">
        <f>IF(A102=LISTE!$E$3,36,IF(A102=LISTE!$E$4,60,0))</f>
        <v>36</v>
      </c>
      <c r="G102" s="96"/>
      <c r="H102" s="97"/>
      <c r="I102" s="148">
        <v>0</v>
      </c>
      <c r="J102" s="36">
        <f t="shared" ref="J102:J110" si="14">IF(F102=0,"",E102/F102*12*I102)</f>
        <v>0</v>
      </c>
      <c r="K102" s="104"/>
      <c r="L102" s="36">
        <f t="shared" ref="L102:L110" si="15">IF(J102="","",J102/12*K102)</f>
        <v>0</v>
      </c>
      <c r="M102" s="248"/>
      <c r="N102" s="248"/>
      <c r="O102" s="248"/>
      <c r="P102" s="248"/>
    </row>
    <row r="103" spans="1:16" x14ac:dyDescent="0.25">
      <c r="A103" s="93" t="s">
        <v>117</v>
      </c>
      <c r="B103" s="93"/>
      <c r="C103" s="93"/>
      <c r="D103" s="94"/>
      <c r="E103" s="95">
        <v>0</v>
      </c>
      <c r="F103" s="21">
        <f>IF(A103=LISTE!$E$3,36,IF(A103=LISTE!$E$4,60,0))</f>
        <v>36</v>
      </c>
      <c r="G103" s="96"/>
      <c r="H103" s="94"/>
      <c r="I103" s="148">
        <v>0</v>
      </c>
      <c r="J103" s="36">
        <f t="shared" si="14"/>
        <v>0</v>
      </c>
      <c r="K103" s="104"/>
      <c r="L103" s="36">
        <f t="shared" si="15"/>
        <v>0</v>
      </c>
      <c r="M103" s="248"/>
      <c r="N103" s="248"/>
      <c r="O103" s="248"/>
      <c r="P103" s="248"/>
    </row>
    <row r="104" spans="1:16" x14ac:dyDescent="0.25">
      <c r="A104" s="93" t="s">
        <v>117</v>
      </c>
      <c r="B104" s="93"/>
      <c r="C104" s="93"/>
      <c r="D104" s="94"/>
      <c r="E104" s="95">
        <v>0</v>
      </c>
      <c r="F104" s="21">
        <f>IF(A104=LISTE!$E$3,36,IF(A104=LISTE!$E$4,60,0))</f>
        <v>36</v>
      </c>
      <c r="G104" s="96"/>
      <c r="H104" s="94"/>
      <c r="I104" s="148">
        <v>0</v>
      </c>
      <c r="J104" s="36">
        <f t="shared" si="14"/>
        <v>0</v>
      </c>
      <c r="K104" s="104"/>
      <c r="L104" s="36">
        <f t="shared" si="15"/>
        <v>0</v>
      </c>
      <c r="M104" s="248"/>
      <c r="N104" s="248"/>
      <c r="O104" s="248"/>
      <c r="P104" s="248"/>
    </row>
    <row r="105" spans="1:16" x14ac:dyDescent="0.25">
      <c r="A105" s="93" t="s">
        <v>117</v>
      </c>
      <c r="B105" s="93"/>
      <c r="C105" s="93"/>
      <c r="D105" s="94"/>
      <c r="E105" s="95">
        <v>0</v>
      </c>
      <c r="F105" s="21">
        <f>IF(A105=LISTE!$E$3,36,IF(A105=LISTE!$E$4,60,0))</f>
        <v>36</v>
      </c>
      <c r="G105" s="96"/>
      <c r="H105" s="94"/>
      <c r="I105" s="148">
        <v>0</v>
      </c>
      <c r="J105" s="36">
        <f t="shared" si="14"/>
        <v>0</v>
      </c>
      <c r="K105" s="104"/>
      <c r="L105" s="36">
        <f t="shared" si="15"/>
        <v>0</v>
      </c>
      <c r="M105" s="248"/>
      <c r="N105" s="248"/>
      <c r="O105" s="248"/>
      <c r="P105" s="248"/>
    </row>
    <row r="106" spans="1:16" x14ac:dyDescent="0.25">
      <c r="A106" s="93" t="s">
        <v>117</v>
      </c>
      <c r="B106" s="93"/>
      <c r="C106" s="93"/>
      <c r="D106" s="94"/>
      <c r="E106" s="95">
        <v>0</v>
      </c>
      <c r="F106" s="21">
        <f>IF(A106=LISTE!$E$3,36,IF(A106=LISTE!$E$4,60,0))</f>
        <v>36</v>
      </c>
      <c r="G106" s="96"/>
      <c r="H106" s="94"/>
      <c r="I106" s="148">
        <v>0</v>
      </c>
      <c r="J106" s="36">
        <f t="shared" si="14"/>
        <v>0</v>
      </c>
      <c r="K106" s="104"/>
      <c r="L106" s="36">
        <f t="shared" si="15"/>
        <v>0</v>
      </c>
      <c r="M106" s="248"/>
      <c r="N106" s="248"/>
      <c r="O106" s="248"/>
      <c r="P106" s="248"/>
    </row>
    <row r="107" spans="1:16" x14ac:dyDescent="0.25">
      <c r="A107" s="93" t="s">
        <v>117</v>
      </c>
      <c r="B107" s="93"/>
      <c r="C107" s="93"/>
      <c r="D107" s="94"/>
      <c r="E107" s="95">
        <v>0</v>
      </c>
      <c r="F107" s="21">
        <f>IF(A107=LISTE!$E$3,36,IF(A107=LISTE!$E$4,60,0))</f>
        <v>36</v>
      </c>
      <c r="G107" s="96"/>
      <c r="H107" s="94"/>
      <c r="I107" s="148">
        <v>0</v>
      </c>
      <c r="J107" s="36">
        <f t="shared" si="14"/>
        <v>0</v>
      </c>
      <c r="K107" s="104"/>
      <c r="L107" s="36">
        <f t="shared" si="15"/>
        <v>0</v>
      </c>
      <c r="M107" s="248"/>
      <c r="N107" s="248"/>
      <c r="O107" s="248"/>
      <c r="P107" s="248"/>
    </row>
    <row r="108" spans="1:16" x14ac:dyDescent="0.25">
      <c r="A108" s="93" t="s">
        <v>117</v>
      </c>
      <c r="B108" s="93"/>
      <c r="C108" s="93"/>
      <c r="D108" s="94"/>
      <c r="E108" s="95">
        <v>0</v>
      </c>
      <c r="F108" s="21">
        <f>IF(A108=LISTE!$E$3,36,IF(A108=LISTE!$E$4,60,0))</f>
        <v>36</v>
      </c>
      <c r="G108" s="96"/>
      <c r="H108" s="94"/>
      <c r="I108" s="148">
        <v>0</v>
      </c>
      <c r="J108" s="36">
        <f t="shared" si="14"/>
        <v>0</v>
      </c>
      <c r="K108" s="104"/>
      <c r="L108" s="36">
        <f t="shared" si="15"/>
        <v>0</v>
      </c>
      <c r="M108" s="248"/>
      <c r="N108" s="248"/>
      <c r="O108" s="248"/>
      <c r="P108" s="248"/>
    </row>
    <row r="109" spans="1:16" x14ac:dyDescent="0.25">
      <c r="A109" s="93" t="s">
        <v>117</v>
      </c>
      <c r="B109" s="93"/>
      <c r="C109" s="93"/>
      <c r="D109" s="94"/>
      <c r="E109" s="95">
        <v>0</v>
      </c>
      <c r="F109" s="21">
        <f>IF(A109=LISTE!$E$3,36,IF(A109=LISTE!$E$4,60,0))</f>
        <v>36</v>
      </c>
      <c r="G109" s="96"/>
      <c r="H109" s="94"/>
      <c r="I109" s="148">
        <v>0</v>
      </c>
      <c r="J109" s="36">
        <f t="shared" si="14"/>
        <v>0</v>
      </c>
      <c r="K109" s="104"/>
      <c r="L109" s="36">
        <f t="shared" si="15"/>
        <v>0</v>
      </c>
      <c r="M109" s="248"/>
      <c r="N109" s="248"/>
      <c r="O109" s="248"/>
      <c r="P109" s="248"/>
    </row>
    <row r="110" spans="1:16" ht="15.75" thickBot="1" x14ac:dyDescent="0.3">
      <c r="A110" s="93" t="s">
        <v>117</v>
      </c>
      <c r="B110" s="93"/>
      <c r="C110" s="93"/>
      <c r="D110" s="94"/>
      <c r="E110" s="95">
        <v>0</v>
      </c>
      <c r="F110" s="21">
        <f>IF(A110=LISTE!$E$3,36,IF(A110=LISTE!$E$4,60,0))</f>
        <v>36</v>
      </c>
      <c r="G110" s="96"/>
      <c r="H110" s="94"/>
      <c r="I110" s="148">
        <v>0</v>
      </c>
      <c r="J110" s="36">
        <f t="shared" si="14"/>
        <v>0</v>
      </c>
      <c r="K110" s="104"/>
      <c r="L110" s="36">
        <f t="shared" si="15"/>
        <v>0</v>
      </c>
      <c r="M110" s="248"/>
      <c r="N110" s="248"/>
      <c r="O110" s="248"/>
      <c r="P110" s="248"/>
    </row>
    <row r="111" spans="1:16" ht="17.25" thickTop="1" thickBot="1" x14ac:dyDescent="0.3">
      <c r="A111" s="346"/>
      <c r="B111" s="346"/>
      <c r="C111" s="346"/>
      <c r="D111" s="347"/>
      <c r="E111" s="347"/>
      <c r="F111" s="310"/>
      <c r="G111" s="348"/>
      <c r="H111" s="348"/>
      <c r="I111" s="348"/>
      <c r="J111" s="349"/>
      <c r="K111" s="350" t="s">
        <v>76</v>
      </c>
      <c r="L111" s="50">
        <f>SUM(L101:L110)</f>
        <v>0</v>
      </c>
      <c r="M111" s="248"/>
      <c r="N111" s="248"/>
      <c r="O111" s="248"/>
      <c r="P111" s="248"/>
    </row>
    <row r="112" spans="1:16" ht="24.75" thickTop="1" thickBot="1" x14ac:dyDescent="0.3">
      <c r="A112" s="351" t="s">
        <v>118</v>
      </c>
      <c r="B112" s="352"/>
      <c r="C112" s="352"/>
      <c r="D112" s="352"/>
      <c r="E112" s="35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</row>
    <row r="113" spans="1:16" ht="30.75" thickTop="1" x14ac:dyDescent="0.25">
      <c r="A113" s="333" t="s">
        <v>119</v>
      </c>
      <c r="B113" s="333" t="s">
        <v>120</v>
      </c>
      <c r="C113" s="333" t="s">
        <v>121</v>
      </c>
      <c r="D113" s="334" t="s">
        <v>87</v>
      </c>
      <c r="E113" s="334" t="s">
        <v>88</v>
      </c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1:16" x14ac:dyDescent="0.25">
      <c r="A114" s="98"/>
      <c r="B114" s="99"/>
      <c r="C114" s="80"/>
      <c r="D114" s="80"/>
      <c r="E114" s="100">
        <v>0</v>
      </c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</row>
    <row r="115" spans="1:16" x14ac:dyDescent="0.25">
      <c r="A115" s="101"/>
      <c r="B115" s="101"/>
      <c r="C115" s="80"/>
      <c r="D115" s="80"/>
      <c r="E115" s="100">
        <v>0</v>
      </c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</row>
    <row r="116" spans="1:16" x14ac:dyDescent="0.25">
      <c r="A116" s="101"/>
      <c r="B116" s="101"/>
      <c r="C116" s="80"/>
      <c r="D116" s="80"/>
      <c r="E116" s="100">
        <v>0</v>
      </c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</row>
    <row r="117" spans="1:16" x14ac:dyDescent="0.25">
      <c r="A117" s="101"/>
      <c r="B117" s="101"/>
      <c r="C117" s="80"/>
      <c r="D117" s="80"/>
      <c r="E117" s="100">
        <v>0</v>
      </c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</row>
    <row r="118" spans="1:16" x14ac:dyDescent="0.25">
      <c r="A118" s="101"/>
      <c r="B118" s="101"/>
      <c r="C118" s="80"/>
      <c r="D118" s="80"/>
      <c r="E118" s="100">
        <v>0</v>
      </c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</row>
    <row r="119" spans="1:16" x14ac:dyDescent="0.25">
      <c r="A119" s="80"/>
      <c r="B119" s="80"/>
      <c r="C119" s="80"/>
      <c r="D119" s="80"/>
      <c r="E119" s="100">
        <v>0</v>
      </c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</row>
    <row r="120" spans="1:16" x14ac:dyDescent="0.25">
      <c r="A120" s="80"/>
      <c r="B120" s="80"/>
      <c r="C120" s="80"/>
      <c r="D120" s="80"/>
      <c r="E120" s="100">
        <v>0</v>
      </c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</row>
    <row r="121" spans="1:16" x14ac:dyDescent="0.25">
      <c r="A121" s="80"/>
      <c r="B121" s="80"/>
      <c r="C121" s="80"/>
      <c r="D121" s="80"/>
      <c r="E121" s="100">
        <v>0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</row>
    <row r="122" spans="1:16" x14ac:dyDescent="0.25">
      <c r="A122" s="80"/>
      <c r="B122" s="80"/>
      <c r="C122" s="80"/>
      <c r="D122" s="80"/>
      <c r="E122" s="100">
        <v>0</v>
      </c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</row>
    <row r="123" spans="1:16" ht="15.75" thickBot="1" x14ac:dyDescent="0.3">
      <c r="A123" s="80"/>
      <c r="B123" s="80"/>
      <c r="C123" s="80"/>
      <c r="D123" s="102"/>
      <c r="E123" s="100">
        <v>0</v>
      </c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7.25" thickTop="1" thickBot="1" x14ac:dyDescent="0.3">
      <c r="A124" s="324"/>
      <c r="B124" s="325"/>
      <c r="C124" s="326"/>
      <c r="D124" s="327" t="s">
        <v>76</v>
      </c>
      <c r="E124" s="35">
        <f>SUM(E114:E123)</f>
        <v>0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</row>
    <row r="125" spans="1:16" ht="15.75" thickTop="1" x14ac:dyDescent="0.25"/>
  </sheetData>
  <sheetProtection sheet="1" formatCells="0" formatColumns="0" formatRows="0" selectLockedCells="1" sort="0" autoFilter="0" pivotTables="0"/>
  <dataValidations count="5">
    <dataValidation type="whole" allowBlank="1" showInputMessage="1" showErrorMessage="1" sqref="K101:K110" xr:uid="{00000000-0002-0000-0300-000000000000}">
      <formula1>0</formula1>
      <formula2>R101</formula2>
    </dataValidation>
    <dataValidation type="list" allowBlank="1" showInputMessage="1" showErrorMessage="1" sqref="A111" xr:uid="{00000000-0002-0000-0300-000001000000}">
      <formula1>#REF!</formula1>
    </dataValidation>
    <dataValidation type="list" allowBlank="1" showInputMessage="1" showErrorMessage="1" sqref="A101:A110" xr:uid="{00000000-0002-0000-0300-000002000000}">
      <formula1>INFORMATIQUE</formula1>
    </dataValidation>
    <dataValidation type="list" allowBlank="1" showInputMessage="1" showErrorMessage="1" sqref="H4" xr:uid="{00000000-0002-0000-0300-000003000000}">
      <formula1>$D$3:$F$3</formula1>
    </dataValidation>
    <dataValidation type="list" allowBlank="1" showInputMessage="1" showErrorMessage="1" sqref="I4" xr:uid="{00000000-0002-0000-0300-000004000000}">
      <formula1>$D$4:$F$4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rowBreaks count="2" manualBreakCount="2">
    <brk id="42" max="11" man="1"/>
    <brk id="7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5"/>
  <sheetViews>
    <sheetView showGridLines="0" topLeftCell="A28" zoomScale="80" zoomScaleNormal="80" workbookViewId="0">
      <selection activeCell="A73" sqref="A73"/>
    </sheetView>
  </sheetViews>
  <sheetFormatPr baseColWidth="10" defaultRowHeight="15" x14ac:dyDescent="0.25"/>
  <cols>
    <col min="1" max="1" width="37.85546875" style="164" customWidth="1"/>
    <col min="2" max="2" width="23.42578125" style="164" customWidth="1"/>
    <col min="3" max="3" width="40.42578125" style="164" customWidth="1"/>
    <col min="4" max="4" width="20.42578125" style="164" customWidth="1"/>
    <col min="5" max="5" width="16.5703125" style="164" customWidth="1"/>
    <col min="6" max="6" width="16.42578125" style="164" customWidth="1"/>
    <col min="7" max="7" width="17.5703125" style="164" customWidth="1"/>
    <col min="8" max="8" width="13.5703125" style="164" customWidth="1"/>
    <col min="9" max="9" width="17.85546875" style="164" customWidth="1"/>
    <col min="10" max="10" width="14.42578125" style="164" customWidth="1"/>
    <col min="11" max="11" width="14.7109375" style="164" customWidth="1"/>
    <col min="12" max="12" width="16" style="164" customWidth="1"/>
    <col min="13" max="13" width="12.85546875" style="164" customWidth="1"/>
    <col min="14" max="15" width="13" style="164" customWidth="1"/>
    <col min="16" max="16" width="15.5703125" style="164" customWidth="1"/>
    <col min="17" max="16384" width="11.42578125" style="164"/>
  </cols>
  <sheetData>
    <row r="1" spans="1:16" ht="27.75" thickTop="1" thickBot="1" x14ac:dyDescent="0.3">
      <c r="A1" s="247" t="s">
        <v>60</v>
      </c>
      <c r="B1" s="37">
        <f>'2-Admin'!C5</f>
        <v>0</v>
      </c>
      <c r="C1" s="38">
        <f>'2-Admin'!C7</f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1.75" thickTop="1" x14ac:dyDescent="0.25">
      <c r="A2" s="249"/>
      <c r="B2" s="248"/>
      <c r="C2" s="250" t="s">
        <v>196</v>
      </c>
      <c r="D2" s="251" t="s">
        <v>135</v>
      </c>
      <c r="E2" s="252" t="s">
        <v>61</v>
      </c>
      <c r="F2" s="253" t="s">
        <v>62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36.75" thickBot="1" x14ac:dyDescent="0.3">
      <c r="A3" s="248"/>
      <c r="B3" s="248"/>
      <c r="C3" s="250" t="s">
        <v>63</v>
      </c>
      <c r="D3" s="76">
        <f>1.5498+0.05</f>
        <v>1.5998000000000001</v>
      </c>
      <c r="E3" s="76">
        <f>1.578+0.06</f>
        <v>1.6380000000000001</v>
      </c>
      <c r="F3" s="76">
        <f>1.5986+0.08</f>
        <v>1.6786000000000001</v>
      </c>
      <c r="G3" s="255" t="s">
        <v>64</v>
      </c>
      <c r="H3" s="256" t="s">
        <v>65</v>
      </c>
      <c r="I3" s="257" t="s">
        <v>66</v>
      </c>
      <c r="J3" s="254"/>
      <c r="K3" s="254"/>
      <c r="L3" s="248"/>
      <c r="M3" s="248"/>
      <c r="N3" s="248"/>
      <c r="O3" s="248"/>
      <c r="P3" s="254"/>
    </row>
    <row r="4" spans="1:16" ht="24.75" thickTop="1" thickBot="1" x14ac:dyDescent="0.3">
      <c r="A4" s="167" t="s">
        <v>67</v>
      </c>
      <c r="B4" s="258"/>
      <c r="C4" s="259" t="s">
        <v>68</v>
      </c>
      <c r="D4" s="76">
        <f>1.4983+0.05</f>
        <v>1.5483</v>
      </c>
      <c r="E4" s="76">
        <f>1.5266+0.06</f>
        <v>1.5866</v>
      </c>
      <c r="F4" s="76">
        <f>1.5474+0.08</f>
        <v>1.6274000000000002</v>
      </c>
      <c r="G4" s="22">
        <f>'1-Projet'!C5</f>
        <v>0</v>
      </c>
      <c r="H4" s="159"/>
      <c r="I4" s="159"/>
      <c r="J4" s="254"/>
      <c r="K4" s="254"/>
      <c r="L4" s="248"/>
      <c r="M4" s="248"/>
      <c r="N4" s="248"/>
      <c r="O4" s="248"/>
      <c r="P4" s="254"/>
    </row>
    <row r="5" spans="1:16" ht="60.75" thickTop="1" x14ac:dyDescent="0.25">
      <c r="A5" s="260" t="s">
        <v>69</v>
      </c>
      <c r="B5" s="170" t="s">
        <v>165</v>
      </c>
      <c r="C5" s="261" t="s">
        <v>70</v>
      </c>
      <c r="D5" s="262" t="s">
        <v>71</v>
      </c>
      <c r="E5" s="263" t="s">
        <v>136</v>
      </c>
      <c r="F5" s="169" t="s">
        <v>166</v>
      </c>
      <c r="G5" s="170" t="s">
        <v>72</v>
      </c>
      <c r="H5" s="264" t="s">
        <v>169</v>
      </c>
      <c r="I5" s="265" t="s">
        <v>73</v>
      </c>
    </row>
    <row r="6" spans="1:16" ht="18.75" x14ac:dyDescent="0.25">
      <c r="A6" s="266" t="s">
        <v>74</v>
      </c>
      <c r="B6" s="267"/>
      <c r="C6" s="268"/>
      <c r="D6" s="269"/>
      <c r="E6" s="269"/>
      <c r="F6" s="269"/>
      <c r="G6" s="269"/>
      <c r="H6" s="269"/>
      <c r="I6" s="270"/>
    </row>
    <row r="7" spans="1:16" x14ac:dyDescent="0.25">
      <c r="A7" s="60"/>
      <c r="B7" s="61"/>
      <c r="C7" s="62">
        <v>0</v>
      </c>
      <c r="D7" s="23">
        <f>C7*12</f>
        <v>0</v>
      </c>
      <c r="E7" s="24">
        <f>D7*$I$4</f>
        <v>0</v>
      </c>
      <c r="F7" s="63">
        <v>0</v>
      </c>
      <c r="G7" s="64"/>
      <c r="H7" s="25">
        <f>E7/12*F7*G7</f>
        <v>0</v>
      </c>
      <c r="I7" s="24">
        <f>CEILING(H7,100)</f>
        <v>0</v>
      </c>
    </row>
    <row r="8" spans="1:16" x14ac:dyDescent="0.25">
      <c r="A8" s="60"/>
      <c r="B8" s="61"/>
      <c r="C8" s="62">
        <v>0</v>
      </c>
      <c r="D8" s="23">
        <f t="shared" ref="D8:D16" si="0">C8*12</f>
        <v>0</v>
      </c>
      <c r="E8" s="24">
        <f t="shared" ref="E8:E16" si="1">D8*$I$4</f>
        <v>0</v>
      </c>
      <c r="F8" s="63">
        <v>0</v>
      </c>
      <c r="G8" s="64"/>
      <c r="H8" s="25">
        <f t="shared" ref="H8:H16" si="2">E8/12*F8*G8</f>
        <v>0</v>
      </c>
      <c r="I8" s="24">
        <f t="shared" ref="I8:I16" si="3">CEILING(H8,100)</f>
        <v>0</v>
      </c>
    </row>
    <row r="9" spans="1:16" x14ac:dyDescent="0.25">
      <c r="A9" s="60"/>
      <c r="B9" s="61"/>
      <c r="C9" s="62">
        <v>0</v>
      </c>
      <c r="D9" s="23">
        <f t="shared" si="0"/>
        <v>0</v>
      </c>
      <c r="E9" s="24">
        <f t="shared" si="1"/>
        <v>0</v>
      </c>
      <c r="F9" s="63">
        <v>0</v>
      </c>
      <c r="G9" s="64"/>
      <c r="H9" s="25">
        <f t="shared" si="2"/>
        <v>0</v>
      </c>
      <c r="I9" s="24">
        <f t="shared" si="3"/>
        <v>0</v>
      </c>
    </row>
    <row r="10" spans="1:16" x14ac:dyDescent="0.25">
      <c r="A10" s="60"/>
      <c r="B10" s="61"/>
      <c r="C10" s="62">
        <v>0</v>
      </c>
      <c r="D10" s="23">
        <f t="shared" si="0"/>
        <v>0</v>
      </c>
      <c r="E10" s="24">
        <f t="shared" si="1"/>
        <v>0</v>
      </c>
      <c r="F10" s="63">
        <v>0</v>
      </c>
      <c r="G10" s="64"/>
      <c r="H10" s="25">
        <f t="shared" si="2"/>
        <v>0</v>
      </c>
      <c r="I10" s="24">
        <f t="shared" si="3"/>
        <v>0</v>
      </c>
    </row>
    <row r="11" spans="1:16" x14ac:dyDescent="0.25">
      <c r="A11" s="60"/>
      <c r="B11" s="61"/>
      <c r="C11" s="62">
        <v>0</v>
      </c>
      <c r="D11" s="23">
        <f t="shared" si="0"/>
        <v>0</v>
      </c>
      <c r="E11" s="24">
        <f t="shared" si="1"/>
        <v>0</v>
      </c>
      <c r="F11" s="63">
        <v>0</v>
      </c>
      <c r="G11" s="64"/>
      <c r="H11" s="25">
        <f t="shared" si="2"/>
        <v>0</v>
      </c>
      <c r="I11" s="24">
        <f t="shared" si="3"/>
        <v>0</v>
      </c>
    </row>
    <row r="12" spans="1:16" x14ac:dyDescent="0.25">
      <c r="A12" s="60"/>
      <c r="B12" s="61"/>
      <c r="C12" s="62">
        <v>0</v>
      </c>
      <c r="D12" s="23">
        <f t="shared" si="0"/>
        <v>0</v>
      </c>
      <c r="E12" s="24">
        <f t="shared" si="1"/>
        <v>0</v>
      </c>
      <c r="F12" s="63">
        <v>0</v>
      </c>
      <c r="G12" s="64"/>
      <c r="H12" s="25">
        <f t="shared" si="2"/>
        <v>0</v>
      </c>
      <c r="I12" s="24">
        <f t="shared" si="3"/>
        <v>0</v>
      </c>
    </row>
    <row r="13" spans="1:16" x14ac:dyDescent="0.25">
      <c r="A13" s="60"/>
      <c r="B13" s="61"/>
      <c r="C13" s="62">
        <v>0</v>
      </c>
      <c r="D13" s="23">
        <f t="shared" si="0"/>
        <v>0</v>
      </c>
      <c r="E13" s="24">
        <f t="shared" si="1"/>
        <v>0</v>
      </c>
      <c r="F13" s="63">
        <v>0</v>
      </c>
      <c r="G13" s="64"/>
      <c r="H13" s="25">
        <f t="shared" si="2"/>
        <v>0</v>
      </c>
      <c r="I13" s="24">
        <f t="shared" si="3"/>
        <v>0</v>
      </c>
    </row>
    <row r="14" spans="1:16" x14ac:dyDescent="0.25">
      <c r="A14" s="60"/>
      <c r="B14" s="61"/>
      <c r="C14" s="62">
        <v>0</v>
      </c>
      <c r="D14" s="23">
        <f t="shared" si="0"/>
        <v>0</v>
      </c>
      <c r="E14" s="24">
        <f t="shared" si="1"/>
        <v>0</v>
      </c>
      <c r="F14" s="63">
        <v>0</v>
      </c>
      <c r="G14" s="64"/>
      <c r="H14" s="25">
        <f t="shared" si="2"/>
        <v>0</v>
      </c>
      <c r="I14" s="24">
        <f t="shared" si="3"/>
        <v>0</v>
      </c>
    </row>
    <row r="15" spans="1:16" x14ac:dyDescent="0.25">
      <c r="A15" s="60"/>
      <c r="B15" s="61"/>
      <c r="C15" s="62">
        <v>0</v>
      </c>
      <c r="D15" s="23">
        <f t="shared" si="0"/>
        <v>0</v>
      </c>
      <c r="E15" s="24">
        <f t="shared" si="1"/>
        <v>0</v>
      </c>
      <c r="F15" s="63">
        <v>0</v>
      </c>
      <c r="G15" s="64"/>
      <c r="H15" s="25">
        <f t="shared" si="2"/>
        <v>0</v>
      </c>
      <c r="I15" s="24">
        <f t="shared" si="3"/>
        <v>0</v>
      </c>
    </row>
    <row r="16" spans="1:16" ht="15.75" thickBot="1" x14ac:dyDescent="0.3">
      <c r="A16" s="60"/>
      <c r="B16" s="61"/>
      <c r="C16" s="62">
        <v>0</v>
      </c>
      <c r="D16" s="23">
        <f t="shared" si="0"/>
        <v>0</v>
      </c>
      <c r="E16" s="24">
        <f t="shared" si="1"/>
        <v>0</v>
      </c>
      <c r="F16" s="63">
        <v>0</v>
      </c>
      <c r="G16" s="65"/>
      <c r="H16" s="25">
        <f t="shared" si="2"/>
        <v>0</v>
      </c>
      <c r="I16" s="28">
        <f t="shared" si="3"/>
        <v>0</v>
      </c>
    </row>
    <row r="17" spans="1:9" ht="17.25" thickTop="1" thickBot="1" x14ac:dyDescent="0.3">
      <c r="A17" s="271"/>
      <c r="B17" s="271"/>
      <c r="C17" s="272"/>
      <c r="D17" s="273"/>
      <c r="E17" s="272"/>
      <c r="F17" s="274" t="s">
        <v>75</v>
      </c>
      <c r="G17" s="363" t="e">
        <f>(F7*G7+F8*G8+F9*G9+F10*G10+F11*G11+F12*G12+F13*G13+F14*G14+F15*G15+F16*G16)/$G$4</f>
        <v>#DIV/0!</v>
      </c>
      <c r="H17" s="275" t="s">
        <v>76</v>
      </c>
      <c r="I17" s="27">
        <f>SUM(I7:I16)</f>
        <v>0</v>
      </c>
    </row>
    <row r="18" spans="1:9" ht="19.5" thickTop="1" x14ac:dyDescent="0.25">
      <c r="A18" s="276" t="s">
        <v>77</v>
      </c>
      <c r="B18" s="277"/>
      <c r="C18" s="278"/>
      <c r="D18" s="279"/>
      <c r="E18" s="279"/>
      <c r="F18" s="279"/>
      <c r="G18" s="280"/>
      <c r="H18" s="281"/>
      <c r="I18" s="282"/>
    </row>
    <row r="19" spans="1:9" x14ac:dyDescent="0.25">
      <c r="A19" s="60"/>
      <c r="B19" s="61"/>
      <c r="C19" s="62">
        <v>0</v>
      </c>
      <c r="D19" s="23">
        <f>C19*12</f>
        <v>0</v>
      </c>
      <c r="E19" s="24">
        <f t="shared" ref="E19:E28" si="4">D19*$I$4</f>
        <v>0</v>
      </c>
      <c r="F19" s="63">
        <v>0</v>
      </c>
      <c r="G19" s="64"/>
      <c r="H19" s="25">
        <f t="shared" ref="H19:H28" si="5">E19/12*F19*G19</f>
        <v>0</v>
      </c>
      <c r="I19" s="24">
        <f>CEILING(H19,100)</f>
        <v>0</v>
      </c>
    </row>
    <row r="20" spans="1:9" x14ac:dyDescent="0.25">
      <c r="A20" s="60"/>
      <c r="B20" s="61"/>
      <c r="C20" s="62">
        <v>0</v>
      </c>
      <c r="D20" s="23">
        <f t="shared" ref="D20:D28" si="6">C20*12</f>
        <v>0</v>
      </c>
      <c r="E20" s="24">
        <f t="shared" si="4"/>
        <v>0</v>
      </c>
      <c r="F20" s="63">
        <v>0</v>
      </c>
      <c r="G20" s="64"/>
      <c r="H20" s="25">
        <f t="shared" si="5"/>
        <v>0</v>
      </c>
      <c r="I20" s="24">
        <f t="shared" ref="I20:I28" si="7">CEILING(H20,100)</f>
        <v>0</v>
      </c>
    </row>
    <row r="21" spans="1:9" x14ac:dyDescent="0.25">
      <c r="A21" s="60"/>
      <c r="B21" s="61"/>
      <c r="C21" s="62">
        <v>0</v>
      </c>
      <c r="D21" s="23">
        <f t="shared" si="6"/>
        <v>0</v>
      </c>
      <c r="E21" s="24">
        <f t="shared" si="4"/>
        <v>0</v>
      </c>
      <c r="F21" s="63">
        <v>0</v>
      </c>
      <c r="G21" s="64"/>
      <c r="H21" s="25">
        <f t="shared" si="5"/>
        <v>0</v>
      </c>
      <c r="I21" s="24">
        <f t="shared" si="7"/>
        <v>0</v>
      </c>
    </row>
    <row r="22" spans="1:9" x14ac:dyDescent="0.25">
      <c r="A22" s="60"/>
      <c r="B22" s="61"/>
      <c r="C22" s="62">
        <v>0</v>
      </c>
      <c r="D22" s="23">
        <f t="shared" si="6"/>
        <v>0</v>
      </c>
      <c r="E22" s="24">
        <f t="shared" si="4"/>
        <v>0</v>
      </c>
      <c r="F22" s="63">
        <v>0</v>
      </c>
      <c r="G22" s="64"/>
      <c r="H22" s="25">
        <f t="shared" si="5"/>
        <v>0</v>
      </c>
      <c r="I22" s="24">
        <f t="shared" si="7"/>
        <v>0</v>
      </c>
    </row>
    <row r="23" spans="1:9" x14ac:dyDescent="0.25">
      <c r="A23" s="60"/>
      <c r="B23" s="61"/>
      <c r="C23" s="62">
        <v>0</v>
      </c>
      <c r="D23" s="23">
        <f t="shared" si="6"/>
        <v>0</v>
      </c>
      <c r="E23" s="24">
        <f t="shared" si="4"/>
        <v>0</v>
      </c>
      <c r="F23" s="63">
        <v>0</v>
      </c>
      <c r="G23" s="64"/>
      <c r="H23" s="25">
        <f t="shared" si="5"/>
        <v>0</v>
      </c>
      <c r="I23" s="24">
        <f t="shared" si="7"/>
        <v>0</v>
      </c>
    </row>
    <row r="24" spans="1:9" x14ac:dyDescent="0.25">
      <c r="A24" s="60"/>
      <c r="B24" s="61"/>
      <c r="C24" s="62">
        <v>0</v>
      </c>
      <c r="D24" s="23">
        <f t="shared" si="6"/>
        <v>0</v>
      </c>
      <c r="E24" s="24">
        <f t="shared" si="4"/>
        <v>0</v>
      </c>
      <c r="F24" s="63">
        <v>0</v>
      </c>
      <c r="G24" s="64"/>
      <c r="H24" s="25">
        <f t="shared" si="5"/>
        <v>0</v>
      </c>
      <c r="I24" s="24">
        <f t="shared" si="7"/>
        <v>0</v>
      </c>
    </row>
    <row r="25" spans="1:9" x14ac:dyDescent="0.25">
      <c r="A25" s="60"/>
      <c r="B25" s="61"/>
      <c r="C25" s="62">
        <v>0</v>
      </c>
      <c r="D25" s="23">
        <f t="shared" si="6"/>
        <v>0</v>
      </c>
      <c r="E25" s="24">
        <f t="shared" si="4"/>
        <v>0</v>
      </c>
      <c r="F25" s="63">
        <v>0</v>
      </c>
      <c r="G25" s="64"/>
      <c r="H25" s="25">
        <f t="shared" si="5"/>
        <v>0</v>
      </c>
      <c r="I25" s="24">
        <f t="shared" si="7"/>
        <v>0</v>
      </c>
    </row>
    <row r="26" spans="1:9" x14ac:dyDescent="0.25">
      <c r="A26" s="60"/>
      <c r="B26" s="61"/>
      <c r="C26" s="62">
        <v>0</v>
      </c>
      <c r="D26" s="23">
        <f t="shared" si="6"/>
        <v>0</v>
      </c>
      <c r="E26" s="24">
        <f t="shared" si="4"/>
        <v>0</v>
      </c>
      <c r="F26" s="63">
        <v>0</v>
      </c>
      <c r="G26" s="64"/>
      <c r="H26" s="25">
        <f t="shared" si="5"/>
        <v>0</v>
      </c>
      <c r="I26" s="24">
        <f t="shared" si="7"/>
        <v>0</v>
      </c>
    </row>
    <row r="27" spans="1:9" x14ac:dyDescent="0.25">
      <c r="A27" s="60"/>
      <c r="B27" s="61"/>
      <c r="C27" s="62">
        <v>0</v>
      </c>
      <c r="D27" s="23">
        <f t="shared" si="6"/>
        <v>0</v>
      </c>
      <c r="E27" s="24">
        <f t="shared" si="4"/>
        <v>0</v>
      </c>
      <c r="F27" s="63">
        <v>0</v>
      </c>
      <c r="G27" s="64"/>
      <c r="H27" s="25">
        <f t="shared" si="5"/>
        <v>0</v>
      </c>
      <c r="I27" s="24">
        <f t="shared" si="7"/>
        <v>0</v>
      </c>
    </row>
    <row r="28" spans="1:9" ht="15.75" thickBot="1" x14ac:dyDescent="0.3">
      <c r="A28" s="60"/>
      <c r="B28" s="61"/>
      <c r="C28" s="62">
        <v>0</v>
      </c>
      <c r="D28" s="23">
        <f t="shared" si="6"/>
        <v>0</v>
      </c>
      <c r="E28" s="24">
        <f t="shared" si="4"/>
        <v>0</v>
      </c>
      <c r="F28" s="66">
        <v>0</v>
      </c>
      <c r="G28" s="65"/>
      <c r="H28" s="26">
        <f t="shared" si="5"/>
        <v>0</v>
      </c>
      <c r="I28" s="28">
        <f t="shared" si="7"/>
        <v>0</v>
      </c>
    </row>
    <row r="29" spans="1:9" ht="16.5" thickBot="1" x14ac:dyDescent="0.3">
      <c r="A29" s="271"/>
      <c r="B29" s="271"/>
      <c r="C29" s="272"/>
      <c r="D29" s="283"/>
      <c r="E29" s="284"/>
      <c r="F29" s="285" t="s">
        <v>75</v>
      </c>
      <c r="G29" s="364" t="e">
        <f>(F19*G19+F20*G20+F21*G21+F22*G22+F23*G23+F24*G24+F25*G25+F26*G26+F27*G27+F28*G28)/$G$4</f>
        <v>#DIV/0!</v>
      </c>
      <c r="H29" s="286" t="s">
        <v>76</v>
      </c>
      <c r="I29" s="32">
        <f>SUM(I19:I28)</f>
        <v>0</v>
      </c>
    </row>
    <row r="30" spans="1:9" ht="18.75" x14ac:dyDescent="0.25">
      <c r="A30" s="276" t="s">
        <v>63</v>
      </c>
      <c r="B30" s="287"/>
      <c r="C30" s="288"/>
      <c r="D30" s="287"/>
      <c r="E30" s="287"/>
      <c r="F30" s="288"/>
      <c r="G30" s="289"/>
      <c r="H30" s="290"/>
      <c r="I30" s="291"/>
    </row>
    <row r="31" spans="1:9" x14ac:dyDescent="0.25">
      <c r="A31" s="60"/>
      <c r="B31" s="61"/>
      <c r="C31" s="62">
        <v>0</v>
      </c>
      <c r="D31" s="23">
        <f t="shared" ref="D31:D40" si="8">C31*12</f>
        <v>0</v>
      </c>
      <c r="E31" s="24">
        <f>D31*$H$4</f>
        <v>0</v>
      </c>
      <c r="F31" s="67">
        <v>0</v>
      </c>
      <c r="G31" s="68"/>
      <c r="H31" s="30">
        <f t="shared" ref="H31:H40" si="9">E31/12*F31*G31</f>
        <v>0</v>
      </c>
      <c r="I31" s="29">
        <f>CEILING(H31,100)</f>
        <v>0</v>
      </c>
    </row>
    <row r="32" spans="1:9" x14ac:dyDescent="0.25">
      <c r="A32" s="60"/>
      <c r="B32" s="61"/>
      <c r="C32" s="62">
        <v>0</v>
      </c>
      <c r="D32" s="23">
        <f t="shared" si="8"/>
        <v>0</v>
      </c>
      <c r="E32" s="24">
        <f t="shared" ref="E32:E40" si="10">D32*$H$4</f>
        <v>0</v>
      </c>
      <c r="F32" s="67">
        <v>0</v>
      </c>
      <c r="G32" s="68"/>
      <c r="H32" s="30">
        <f t="shared" si="9"/>
        <v>0</v>
      </c>
      <c r="I32" s="29">
        <f t="shared" ref="I32:I40" si="11">CEILING(H32,100)</f>
        <v>0</v>
      </c>
    </row>
    <row r="33" spans="1:16" x14ac:dyDescent="0.25">
      <c r="A33" s="60"/>
      <c r="B33" s="61"/>
      <c r="C33" s="62">
        <v>0</v>
      </c>
      <c r="D33" s="23">
        <f t="shared" si="8"/>
        <v>0</v>
      </c>
      <c r="E33" s="24">
        <f t="shared" si="10"/>
        <v>0</v>
      </c>
      <c r="F33" s="67">
        <v>0</v>
      </c>
      <c r="G33" s="68"/>
      <c r="H33" s="30">
        <f t="shared" si="9"/>
        <v>0</v>
      </c>
      <c r="I33" s="29">
        <f t="shared" si="11"/>
        <v>0</v>
      </c>
    </row>
    <row r="34" spans="1:16" x14ac:dyDescent="0.25">
      <c r="A34" s="60"/>
      <c r="B34" s="61"/>
      <c r="C34" s="62">
        <v>0</v>
      </c>
      <c r="D34" s="23">
        <f t="shared" si="8"/>
        <v>0</v>
      </c>
      <c r="E34" s="24">
        <f t="shared" si="10"/>
        <v>0</v>
      </c>
      <c r="F34" s="67">
        <v>0</v>
      </c>
      <c r="G34" s="68"/>
      <c r="H34" s="30">
        <f t="shared" si="9"/>
        <v>0</v>
      </c>
      <c r="I34" s="29">
        <f t="shared" si="11"/>
        <v>0</v>
      </c>
    </row>
    <row r="35" spans="1:16" x14ac:dyDescent="0.25">
      <c r="A35" s="60"/>
      <c r="B35" s="61"/>
      <c r="C35" s="62">
        <v>0</v>
      </c>
      <c r="D35" s="23">
        <f t="shared" si="8"/>
        <v>0</v>
      </c>
      <c r="E35" s="24">
        <f t="shared" si="10"/>
        <v>0</v>
      </c>
      <c r="F35" s="67">
        <v>0</v>
      </c>
      <c r="G35" s="68"/>
      <c r="H35" s="30">
        <f t="shared" si="9"/>
        <v>0</v>
      </c>
      <c r="I35" s="29">
        <f t="shared" si="11"/>
        <v>0</v>
      </c>
    </row>
    <row r="36" spans="1:16" x14ac:dyDescent="0.25">
      <c r="A36" s="60"/>
      <c r="B36" s="61"/>
      <c r="C36" s="62">
        <v>0</v>
      </c>
      <c r="D36" s="23">
        <f t="shared" si="8"/>
        <v>0</v>
      </c>
      <c r="E36" s="24">
        <f t="shared" si="10"/>
        <v>0</v>
      </c>
      <c r="F36" s="67">
        <v>0</v>
      </c>
      <c r="G36" s="68"/>
      <c r="H36" s="30">
        <f t="shared" si="9"/>
        <v>0</v>
      </c>
      <c r="I36" s="29">
        <f t="shared" si="11"/>
        <v>0</v>
      </c>
    </row>
    <row r="37" spans="1:16" x14ac:dyDescent="0.25">
      <c r="A37" s="60"/>
      <c r="B37" s="61"/>
      <c r="C37" s="62">
        <v>0</v>
      </c>
      <c r="D37" s="23">
        <f t="shared" si="8"/>
        <v>0</v>
      </c>
      <c r="E37" s="24">
        <f t="shared" si="10"/>
        <v>0</v>
      </c>
      <c r="F37" s="67">
        <v>0</v>
      </c>
      <c r="G37" s="68"/>
      <c r="H37" s="30">
        <f t="shared" si="9"/>
        <v>0</v>
      </c>
      <c r="I37" s="29">
        <f t="shared" si="11"/>
        <v>0</v>
      </c>
    </row>
    <row r="38" spans="1:16" x14ac:dyDescent="0.25">
      <c r="A38" s="60"/>
      <c r="B38" s="61"/>
      <c r="C38" s="62">
        <v>0</v>
      </c>
      <c r="D38" s="23">
        <f t="shared" si="8"/>
        <v>0</v>
      </c>
      <c r="E38" s="24">
        <f t="shared" si="10"/>
        <v>0</v>
      </c>
      <c r="F38" s="67">
        <v>0</v>
      </c>
      <c r="G38" s="68"/>
      <c r="H38" s="30">
        <f t="shared" si="9"/>
        <v>0</v>
      </c>
      <c r="I38" s="29">
        <f t="shared" si="11"/>
        <v>0</v>
      </c>
    </row>
    <row r="39" spans="1:16" x14ac:dyDescent="0.25">
      <c r="A39" s="60"/>
      <c r="B39" s="61"/>
      <c r="C39" s="62">
        <v>0</v>
      </c>
      <c r="D39" s="23">
        <f t="shared" si="8"/>
        <v>0</v>
      </c>
      <c r="E39" s="24">
        <f t="shared" si="10"/>
        <v>0</v>
      </c>
      <c r="F39" s="67">
        <v>0</v>
      </c>
      <c r="G39" s="68"/>
      <c r="H39" s="30">
        <f t="shared" si="9"/>
        <v>0</v>
      </c>
      <c r="I39" s="29">
        <f t="shared" si="11"/>
        <v>0</v>
      </c>
    </row>
    <row r="40" spans="1:16" ht="15.75" thickBot="1" x14ac:dyDescent="0.3">
      <c r="A40" s="60"/>
      <c r="B40" s="61"/>
      <c r="C40" s="62">
        <v>0</v>
      </c>
      <c r="D40" s="23">
        <f t="shared" si="8"/>
        <v>0</v>
      </c>
      <c r="E40" s="24">
        <f t="shared" si="10"/>
        <v>0</v>
      </c>
      <c r="F40" s="69">
        <v>0</v>
      </c>
      <c r="G40" s="70"/>
      <c r="H40" s="31">
        <f t="shared" si="9"/>
        <v>0</v>
      </c>
      <c r="I40" s="48">
        <f t="shared" si="11"/>
        <v>0</v>
      </c>
    </row>
    <row r="41" spans="1:16" ht="16.5" thickBot="1" x14ac:dyDescent="0.3">
      <c r="F41" s="292" t="s">
        <v>75</v>
      </c>
      <c r="G41" s="365" t="e">
        <f>(F31*G31+F32*G32+F33*G33+F34*G34+F35*G35+F36*G36+F37*G37+F38*G38+F39*G39+F40*G40)/$G$4</f>
        <v>#DIV/0!</v>
      </c>
      <c r="H41" s="293" t="s">
        <v>76</v>
      </c>
      <c r="I41" s="59">
        <f>SUM(I31:I40)</f>
        <v>0</v>
      </c>
    </row>
    <row r="42" spans="1:16" ht="19.5" thickBot="1" x14ac:dyDescent="0.3">
      <c r="F42" s="294"/>
      <c r="G42" s="295"/>
      <c r="H42" s="296" t="s">
        <v>78</v>
      </c>
      <c r="I42" s="32">
        <f>I29+I41</f>
        <v>0</v>
      </c>
    </row>
    <row r="43" spans="1:16" ht="18.75" x14ac:dyDescent="0.25">
      <c r="A43" s="297" t="s">
        <v>170</v>
      </c>
      <c r="B43" s="298"/>
      <c r="C43" s="298"/>
      <c r="D43" s="298"/>
      <c r="E43" s="298"/>
    </row>
    <row r="44" spans="1:16" ht="45" x14ac:dyDescent="0.25">
      <c r="A44" s="299" t="s">
        <v>79</v>
      </c>
      <c r="B44" s="300" t="s">
        <v>69</v>
      </c>
      <c r="C44" s="301" t="s">
        <v>80</v>
      </c>
      <c r="D44" s="302" t="s">
        <v>81</v>
      </c>
      <c r="E44" s="303" t="s">
        <v>82</v>
      </c>
      <c r="F44" s="170" t="s">
        <v>72</v>
      </c>
      <c r="G44" s="354" t="s">
        <v>83</v>
      </c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x14ac:dyDescent="0.25">
      <c r="A45" s="71"/>
      <c r="B45" s="72"/>
      <c r="C45" s="72"/>
      <c r="D45" s="73">
        <v>0</v>
      </c>
      <c r="E45" s="74">
        <v>0</v>
      </c>
      <c r="F45" s="75"/>
      <c r="G45" s="33">
        <f>D45*E45*F45</f>
        <v>0</v>
      </c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x14ac:dyDescent="0.25">
      <c r="A46" s="71"/>
      <c r="B46" s="72"/>
      <c r="C46" s="72"/>
      <c r="D46" s="73">
        <v>0</v>
      </c>
      <c r="E46" s="74">
        <v>0</v>
      </c>
      <c r="F46" s="75"/>
      <c r="G46" s="33">
        <f t="shared" ref="G46:G49" si="12">D46*E46*F46</f>
        <v>0</v>
      </c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16" x14ac:dyDescent="0.25">
      <c r="A47" s="71"/>
      <c r="B47" s="72"/>
      <c r="C47" s="72"/>
      <c r="D47" s="73">
        <v>0</v>
      </c>
      <c r="E47" s="74">
        <v>0</v>
      </c>
      <c r="F47" s="75"/>
      <c r="G47" s="33">
        <f t="shared" si="12"/>
        <v>0</v>
      </c>
      <c r="H47" s="305"/>
      <c r="I47" s="305"/>
      <c r="J47" s="305"/>
      <c r="K47" s="305"/>
      <c r="L47" s="305"/>
      <c r="M47" s="305"/>
      <c r="N47" s="305"/>
      <c r="O47" s="305"/>
      <c r="P47" s="305"/>
    </row>
    <row r="48" spans="1:16" x14ac:dyDescent="0.25">
      <c r="A48" s="71"/>
      <c r="B48" s="72"/>
      <c r="C48" s="72"/>
      <c r="D48" s="73">
        <v>0</v>
      </c>
      <c r="E48" s="74">
        <v>0</v>
      </c>
      <c r="F48" s="75"/>
      <c r="G48" s="33">
        <f t="shared" si="12"/>
        <v>0</v>
      </c>
      <c r="H48" s="305"/>
      <c r="I48" s="305"/>
      <c r="J48" s="305"/>
      <c r="K48" s="305"/>
      <c r="L48" s="305"/>
      <c r="M48" s="305"/>
      <c r="N48" s="305"/>
      <c r="O48" s="305"/>
      <c r="P48" s="305"/>
    </row>
    <row r="49" spans="1:16" ht="15.75" thickBot="1" x14ac:dyDescent="0.3">
      <c r="A49" s="71"/>
      <c r="B49" s="72"/>
      <c r="C49" s="72"/>
      <c r="D49" s="73">
        <v>0</v>
      </c>
      <c r="E49" s="74">
        <v>0</v>
      </c>
      <c r="F49" s="75"/>
      <c r="G49" s="33">
        <f t="shared" si="12"/>
        <v>0</v>
      </c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5.75" thickBot="1" x14ac:dyDescent="0.3">
      <c r="A50" s="306"/>
      <c r="B50" s="306"/>
      <c r="C50" s="306"/>
      <c r="D50" s="306"/>
      <c r="E50" s="248"/>
      <c r="F50" s="307" t="s">
        <v>76</v>
      </c>
      <c r="G50" s="33">
        <f>SUM(G45:G49)</f>
        <v>0</v>
      </c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16" ht="18.75" x14ac:dyDescent="0.25">
      <c r="A51" s="190" t="s">
        <v>171</v>
      </c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1" t="s">
        <v>79</v>
      </c>
      <c r="B52" s="312" t="s">
        <v>84</v>
      </c>
      <c r="C52" s="313" t="s">
        <v>82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77"/>
      <c r="B53" s="78"/>
      <c r="C53" s="7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77"/>
      <c r="B54" s="78"/>
      <c r="C54" s="7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77"/>
      <c r="B55" s="78"/>
      <c r="C55" s="7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x14ac:dyDescent="0.25">
      <c r="A56" s="77"/>
      <c r="B56" s="78"/>
      <c r="C56" s="7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16" x14ac:dyDescent="0.25">
      <c r="A57" s="77"/>
      <c r="B57" s="78"/>
      <c r="C57" s="7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5.75" thickBot="1" x14ac:dyDescent="0.3">
      <c r="A58" s="314"/>
      <c r="B58" s="314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1:16" ht="24" thickBot="1" x14ac:dyDescent="0.3">
      <c r="A59" s="317" t="s">
        <v>85</v>
      </c>
      <c r="B59" s="314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1:16" ht="45" x14ac:dyDescent="0.25">
      <c r="A60" s="202"/>
      <c r="B60" s="203" t="s">
        <v>86</v>
      </c>
      <c r="C60" s="204" t="s">
        <v>87</v>
      </c>
      <c r="D60" s="205" t="s">
        <v>88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1:16" ht="45.75" customHeight="1" x14ac:dyDescent="0.25">
      <c r="A61" s="206" t="s">
        <v>89</v>
      </c>
      <c r="B61" s="80"/>
      <c r="C61" s="81"/>
      <c r="D61" s="82">
        <v>0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ht="45.75" customHeight="1" x14ac:dyDescent="0.25">
      <c r="A62" s="206" t="s">
        <v>90</v>
      </c>
      <c r="B62" s="80"/>
      <c r="C62" s="81"/>
      <c r="D62" s="82">
        <v>0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1:16" ht="45.75" customHeight="1" x14ac:dyDescent="0.25">
      <c r="A63" s="206" t="s">
        <v>202</v>
      </c>
      <c r="B63" s="80"/>
      <c r="C63" s="81"/>
      <c r="D63" s="82">
        <v>0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1:16" ht="45.75" customHeight="1" x14ac:dyDescent="0.25">
      <c r="A64" s="206" t="s">
        <v>91</v>
      </c>
      <c r="B64" s="80"/>
      <c r="C64" s="81"/>
      <c r="D64" s="82">
        <v>0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1:16" ht="45.75" customHeight="1" x14ac:dyDescent="0.25">
      <c r="A65" s="206" t="s">
        <v>92</v>
      </c>
      <c r="B65" s="80"/>
      <c r="C65" s="81"/>
      <c r="D65" s="82">
        <v>0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1:16" ht="45.75" customHeight="1" x14ac:dyDescent="0.25">
      <c r="A66" s="206" t="s">
        <v>93</v>
      </c>
      <c r="B66" s="80"/>
      <c r="C66" s="81"/>
      <c r="D66" s="82">
        <v>0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1:16" ht="45.75" customHeight="1" x14ac:dyDescent="0.25">
      <c r="A67" s="206" t="s">
        <v>94</v>
      </c>
      <c r="B67" s="80"/>
      <c r="C67" s="81"/>
      <c r="D67" s="82">
        <v>0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1:16" ht="45.75" customHeight="1" thickBot="1" x14ac:dyDescent="0.3">
      <c r="A68" s="206" t="s">
        <v>95</v>
      </c>
      <c r="B68" s="207"/>
      <c r="C68" s="208"/>
      <c r="D68" s="49">
        <f>E83</f>
        <v>0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1:16" ht="17.25" thickTop="1" thickBot="1" x14ac:dyDescent="0.3">
      <c r="A69" s="420" t="s">
        <v>203</v>
      </c>
      <c r="B69" s="318"/>
      <c r="C69" s="319" t="s">
        <v>96</v>
      </c>
      <c r="D69" s="34">
        <f>SUM(D61:D68)</f>
        <v>0</v>
      </c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16.5" thickTop="1" x14ac:dyDescent="0.25">
      <c r="A70" s="320"/>
      <c r="B70" s="320"/>
      <c r="C70" s="321"/>
      <c r="D70" s="322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ht="26.25" x14ac:dyDescent="0.25">
      <c r="A71" s="211" t="s">
        <v>97</v>
      </c>
      <c r="B71" s="212"/>
      <c r="C71" s="212"/>
      <c r="D71" s="213"/>
      <c r="E71" s="214"/>
      <c r="F71" s="323"/>
      <c r="G71" s="323"/>
      <c r="H71" s="323"/>
      <c r="I71" s="323"/>
      <c r="J71" s="248"/>
      <c r="K71" s="248"/>
      <c r="L71" s="248"/>
      <c r="M71" s="248"/>
      <c r="N71" s="248"/>
      <c r="O71" s="248"/>
      <c r="P71" s="248"/>
    </row>
    <row r="72" spans="1:16" x14ac:dyDescent="0.25">
      <c r="A72" s="222" t="s">
        <v>98</v>
      </c>
      <c r="B72" s="222" t="s">
        <v>99</v>
      </c>
      <c r="C72" s="222" t="s">
        <v>100</v>
      </c>
      <c r="D72" s="223" t="s">
        <v>101</v>
      </c>
      <c r="E72" s="223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83"/>
      <c r="B73" s="83"/>
      <c r="C73" s="83"/>
      <c r="D73" s="84"/>
      <c r="E73" s="85">
        <v>0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80"/>
      <c r="B74" s="80"/>
      <c r="C74" s="80"/>
      <c r="D74" s="86"/>
      <c r="E74" s="87">
        <v>0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80"/>
      <c r="B75" s="80"/>
      <c r="C75" s="80"/>
      <c r="D75" s="86"/>
      <c r="E75" s="87">
        <v>0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80"/>
      <c r="B76" s="80"/>
      <c r="C76" s="80"/>
      <c r="D76" s="86"/>
      <c r="E76" s="87">
        <v>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80"/>
      <c r="B77" s="80"/>
      <c r="C77" s="80"/>
      <c r="D77" s="86"/>
      <c r="E77" s="87">
        <v>0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80"/>
      <c r="B78" s="80"/>
      <c r="C78" s="80"/>
      <c r="D78" s="86"/>
      <c r="E78" s="87">
        <v>0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</row>
    <row r="79" spans="1:16" x14ac:dyDescent="0.25">
      <c r="A79" s="80"/>
      <c r="B79" s="80"/>
      <c r="C79" s="80"/>
      <c r="D79" s="86"/>
      <c r="E79" s="87">
        <v>0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80"/>
      <c r="B80" s="80"/>
      <c r="C80" s="80"/>
      <c r="D80" s="86"/>
      <c r="E80" s="87">
        <v>0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80"/>
      <c r="B81" s="80"/>
      <c r="C81" s="80"/>
      <c r="D81" s="86"/>
      <c r="E81" s="87">
        <v>0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ht="15.75" thickBot="1" x14ac:dyDescent="0.3">
      <c r="A82" s="80"/>
      <c r="B82" s="80"/>
      <c r="C82" s="80"/>
      <c r="D82" s="88"/>
      <c r="E82" s="89">
        <v>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ht="17.25" thickTop="1" thickBot="1" x14ac:dyDescent="0.3">
      <c r="A83" s="324"/>
      <c r="B83" s="325"/>
      <c r="C83" s="326"/>
      <c r="D83" s="327" t="s">
        <v>76</v>
      </c>
      <c r="E83" s="35">
        <f>SUM(E73:E82)</f>
        <v>0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ht="24" thickTop="1" x14ac:dyDescent="0.25">
      <c r="A84" s="328" t="s">
        <v>103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26.25" x14ac:dyDescent="0.25">
      <c r="A85" s="329" t="s">
        <v>204</v>
      </c>
      <c r="B85" s="330"/>
      <c r="C85" s="330"/>
      <c r="D85" s="330"/>
      <c r="E85" s="330"/>
      <c r="F85" s="330"/>
      <c r="G85" s="331"/>
      <c r="H85" s="332"/>
      <c r="I85" s="332"/>
      <c r="J85" s="248"/>
      <c r="K85" s="248"/>
      <c r="L85" s="248"/>
      <c r="M85" s="248"/>
      <c r="N85" s="248"/>
      <c r="O85" s="248"/>
      <c r="P85" s="248"/>
    </row>
    <row r="86" spans="1:16" ht="45" x14ac:dyDescent="0.25">
      <c r="B86" s="333" t="s">
        <v>105</v>
      </c>
      <c r="C86" s="333" t="s">
        <v>106</v>
      </c>
      <c r="D86" s="222" t="s">
        <v>167</v>
      </c>
      <c r="E86" s="334" t="s">
        <v>107</v>
      </c>
      <c r="F86" s="334" t="s">
        <v>108</v>
      </c>
      <c r="G86" s="334" t="s">
        <v>109</v>
      </c>
      <c r="H86" s="335" t="s">
        <v>110</v>
      </c>
      <c r="J86" s="248"/>
      <c r="K86" s="248"/>
      <c r="L86" s="248"/>
      <c r="M86" s="248"/>
      <c r="N86" s="248"/>
      <c r="O86" s="248"/>
      <c r="P86" s="248"/>
    </row>
    <row r="87" spans="1:16" x14ac:dyDescent="0.25">
      <c r="B87" s="90"/>
      <c r="C87" s="90"/>
      <c r="D87" s="90"/>
      <c r="E87" s="91">
        <v>0</v>
      </c>
      <c r="F87" s="92"/>
      <c r="G87" s="147">
        <v>0</v>
      </c>
      <c r="H87" s="145">
        <f>E87*G87</f>
        <v>0</v>
      </c>
      <c r="J87" s="248"/>
      <c r="K87" s="248"/>
      <c r="L87" s="248"/>
      <c r="M87" s="248"/>
      <c r="N87" s="248"/>
      <c r="O87" s="248"/>
      <c r="P87" s="248"/>
    </row>
    <row r="88" spans="1:16" x14ac:dyDescent="0.25">
      <c r="B88" s="90"/>
      <c r="C88" s="90"/>
      <c r="D88" s="90"/>
      <c r="E88" s="91">
        <v>0</v>
      </c>
      <c r="F88" s="92"/>
      <c r="G88" s="147">
        <v>0</v>
      </c>
      <c r="H88" s="145">
        <f t="shared" ref="H88:H96" si="13">E88*G88</f>
        <v>0</v>
      </c>
      <c r="J88" s="248"/>
      <c r="K88" s="248"/>
      <c r="L88" s="248"/>
      <c r="M88" s="248"/>
      <c r="N88" s="248"/>
      <c r="O88" s="248"/>
      <c r="P88" s="248"/>
    </row>
    <row r="89" spans="1:16" x14ac:dyDescent="0.25">
      <c r="B89" s="90"/>
      <c r="C89" s="90"/>
      <c r="D89" s="90"/>
      <c r="E89" s="91">
        <v>0</v>
      </c>
      <c r="F89" s="92"/>
      <c r="G89" s="147">
        <v>0</v>
      </c>
      <c r="H89" s="145">
        <f t="shared" si="13"/>
        <v>0</v>
      </c>
      <c r="J89" s="248"/>
      <c r="K89" s="248"/>
      <c r="L89" s="248"/>
      <c r="M89" s="248"/>
      <c r="N89" s="248"/>
      <c r="O89" s="248"/>
      <c r="P89" s="248"/>
    </row>
    <row r="90" spans="1:16" x14ac:dyDescent="0.25">
      <c r="B90" s="90"/>
      <c r="C90" s="90"/>
      <c r="D90" s="90"/>
      <c r="E90" s="91">
        <v>0</v>
      </c>
      <c r="F90" s="92"/>
      <c r="G90" s="147">
        <v>0</v>
      </c>
      <c r="H90" s="145">
        <f t="shared" si="13"/>
        <v>0</v>
      </c>
      <c r="J90" s="248"/>
      <c r="K90" s="248"/>
      <c r="L90" s="248"/>
      <c r="M90" s="248"/>
      <c r="N90" s="248"/>
      <c r="O90" s="248"/>
      <c r="P90" s="248"/>
    </row>
    <row r="91" spans="1:16" x14ac:dyDescent="0.25">
      <c r="B91" s="90"/>
      <c r="C91" s="90"/>
      <c r="D91" s="90"/>
      <c r="E91" s="91">
        <v>0</v>
      </c>
      <c r="F91" s="92"/>
      <c r="G91" s="147">
        <v>0</v>
      </c>
      <c r="H91" s="145">
        <f t="shared" si="13"/>
        <v>0</v>
      </c>
      <c r="J91" s="248"/>
      <c r="K91" s="248"/>
      <c r="L91" s="248"/>
      <c r="M91" s="248"/>
      <c r="N91" s="248"/>
      <c r="O91" s="248"/>
      <c r="P91" s="248"/>
    </row>
    <row r="92" spans="1:16" x14ac:dyDescent="0.25">
      <c r="B92" s="90"/>
      <c r="C92" s="90"/>
      <c r="D92" s="90"/>
      <c r="E92" s="91">
        <v>0</v>
      </c>
      <c r="F92" s="92"/>
      <c r="G92" s="147">
        <v>0</v>
      </c>
      <c r="H92" s="145">
        <f t="shared" si="13"/>
        <v>0</v>
      </c>
      <c r="J92" s="248"/>
      <c r="K92" s="248"/>
      <c r="L92" s="248"/>
      <c r="M92" s="248"/>
      <c r="N92" s="248"/>
      <c r="O92" s="248"/>
      <c r="P92" s="248"/>
    </row>
    <row r="93" spans="1:16" x14ac:dyDescent="0.25">
      <c r="B93" s="90"/>
      <c r="C93" s="90"/>
      <c r="D93" s="90"/>
      <c r="E93" s="91">
        <v>0</v>
      </c>
      <c r="F93" s="92"/>
      <c r="G93" s="147">
        <v>0</v>
      </c>
      <c r="H93" s="145">
        <f t="shared" si="13"/>
        <v>0</v>
      </c>
      <c r="J93" s="248"/>
      <c r="K93" s="248"/>
      <c r="L93" s="248"/>
      <c r="M93" s="248"/>
      <c r="N93" s="248"/>
      <c r="O93" s="248"/>
      <c r="P93" s="248"/>
    </row>
    <row r="94" spans="1:16" x14ac:dyDescent="0.25">
      <c r="B94" s="90"/>
      <c r="C94" s="90"/>
      <c r="D94" s="90"/>
      <c r="E94" s="91">
        <v>0</v>
      </c>
      <c r="F94" s="92"/>
      <c r="G94" s="147">
        <v>0</v>
      </c>
      <c r="H94" s="145">
        <f t="shared" si="13"/>
        <v>0</v>
      </c>
      <c r="J94" s="248"/>
      <c r="K94" s="248"/>
      <c r="L94" s="248"/>
      <c r="M94" s="248"/>
      <c r="N94" s="248"/>
      <c r="O94" s="248"/>
      <c r="P94" s="248"/>
    </row>
    <row r="95" spans="1:16" x14ac:dyDescent="0.25">
      <c r="B95" s="90"/>
      <c r="C95" s="90"/>
      <c r="D95" s="90"/>
      <c r="E95" s="91">
        <v>0</v>
      </c>
      <c r="F95" s="92"/>
      <c r="G95" s="147">
        <v>0</v>
      </c>
      <c r="H95" s="145">
        <f t="shared" si="13"/>
        <v>0</v>
      </c>
      <c r="J95" s="248"/>
      <c r="K95" s="248"/>
      <c r="L95" s="248"/>
      <c r="M95" s="248"/>
      <c r="N95" s="248"/>
      <c r="O95" s="248"/>
      <c r="P95" s="248"/>
    </row>
    <row r="96" spans="1:16" x14ac:dyDescent="0.25">
      <c r="B96" s="90"/>
      <c r="C96" s="90"/>
      <c r="D96" s="90"/>
      <c r="E96" s="91">
        <v>0</v>
      </c>
      <c r="F96" s="92"/>
      <c r="G96" s="147">
        <v>0</v>
      </c>
      <c r="H96" s="145">
        <f t="shared" si="13"/>
        <v>0</v>
      </c>
      <c r="J96" s="248"/>
      <c r="K96" s="248"/>
      <c r="L96" s="248"/>
      <c r="M96" s="248"/>
      <c r="N96" s="248"/>
      <c r="O96" s="248"/>
      <c r="P96" s="248"/>
    </row>
    <row r="97" spans="1:16" ht="16.5" thickBot="1" x14ac:dyDescent="0.3">
      <c r="B97" s="248"/>
      <c r="C97" s="336"/>
      <c r="D97" s="336"/>
      <c r="E97" s="336"/>
      <c r="F97" s="337"/>
      <c r="G97" s="338" t="s">
        <v>76</v>
      </c>
      <c r="H97" s="51">
        <f>SUM(H87:H96)</f>
        <v>0</v>
      </c>
      <c r="J97" s="248"/>
      <c r="K97" s="248"/>
      <c r="L97" s="248"/>
      <c r="M97" s="248"/>
      <c r="N97" s="248"/>
      <c r="O97" s="248"/>
      <c r="P97" s="248"/>
    </row>
    <row r="98" spans="1:16" ht="15.75" thickTop="1" x14ac:dyDescent="0.25">
      <c r="A98" s="248"/>
      <c r="B98" s="339"/>
      <c r="C98" s="339"/>
      <c r="D98" s="339"/>
      <c r="E98" s="340"/>
      <c r="F98" s="340"/>
      <c r="G98" s="323"/>
      <c r="H98" s="341"/>
      <c r="I98" s="341"/>
      <c r="J98" s="248"/>
      <c r="K98" s="248"/>
      <c r="L98" s="248"/>
      <c r="M98" s="248"/>
      <c r="N98" s="248"/>
      <c r="O98" s="248"/>
      <c r="P98" s="248"/>
    </row>
    <row r="99" spans="1:16" ht="26.25" x14ac:dyDescent="0.25">
      <c r="A99" s="211" t="s">
        <v>111</v>
      </c>
      <c r="B99" s="220"/>
      <c r="C99" s="220"/>
      <c r="D99" s="342"/>
      <c r="E99" s="342"/>
      <c r="F99" s="342"/>
      <c r="G99" s="342"/>
      <c r="H99" s="342"/>
      <c r="I99" s="342"/>
      <c r="J99" s="342"/>
      <c r="K99" s="342"/>
      <c r="L99" s="343"/>
      <c r="M99" s="248"/>
      <c r="N99" s="248"/>
      <c r="O99" s="248"/>
      <c r="P99" s="248"/>
    </row>
    <row r="100" spans="1:16" ht="45" x14ac:dyDescent="0.25">
      <c r="A100" s="222" t="s">
        <v>112</v>
      </c>
      <c r="B100" s="222" t="s">
        <v>113</v>
      </c>
      <c r="C100" s="222" t="s">
        <v>106</v>
      </c>
      <c r="D100" s="222" t="s">
        <v>167</v>
      </c>
      <c r="E100" s="223" t="s">
        <v>107</v>
      </c>
      <c r="F100" s="344" t="s">
        <v>123</v>
      </c>
      <c r="G100" s="223" t="s">
        <v>108</v>
      </c>
      <c r="H100" s="222" t="s">
        <v>173</v>
      </c>
      <c r="I100" s="222" t="s">
        <v>114</v>
      </c>
      <c r="J100" s="224" t="s">
        <v>174</v>
      </c>
      <c r="K100" s="345" t="s">
        <v>115</v>
      </c>
      <c r="L100" s="224" t="s">
        <v>175</v>
      </c>
      <c r="M100" s="248"/>
      <c r="N100" s="248"/>
      <c r="O100" s="248"/>
      <c r="P100" s="248"/>
    </row>
    <row r="101" spans="1:16" x14ac:dyDescent="0.25">
      <c r="A101" s="93" t="s">
        <v>2</v>
      </c>
      <c r="B101" s="93"/>
      <c r="C101" s="93"/>
      <c r="D101" s="94"/>
      <c r="E101" s="95">
        <v>0</v>
      </c>
      <c r="F101" s="21">
        <f>IF(A101=LISTE!$E$3,36,IF(A101=LISTE!$E$4,60,0))</f>
        <v>0</v>
      </c>
      <c r="G101" s="96"/>
      <c r="H101" s="97"/>
      <c r="I101" s="148">
        <v>0</v>
      </c>
      <c r="J101" s="36" t="str">
        <f>IF(F101=0,"",E101/F101*12*I101)</f>
        <v/>
      </c>
      <c r="K101" s="104"/>
      <c r="L101" s="36" t="str">
        <f>IF(J101="","",J101/12*K101)</f>
        <v/>
      </c>
      <c r="M101" s="248"/>
      <c r="N101" s="248"/>
      <c r="O101" s="248"/>
      <c r="P101" s="248"/>
    </row>
    <row r="102" spans="1:16" x14ac:dyDescent="0.25">
      <c r="A102" s="93" t="s">
        <v>2</v>
      </c>
      <c r="B102" s="93"/>
      <c r="C102" s="93"/>
      <c r="D102" s="94"/>
      <c r="E102" s="95">
        <v>0</v>
      </c>
      <c r="F102" s="21">
        <f>IF(A102=LISTE!$E$3,36,IF(A102=LISTE!$E$4,60,0))</f>
        <v>0</v>
      </c>
      <c r="G102" s="96"/>
      <c r="H102" s="97"/>
      <c r="I102" s="148">
        <v>0</v>
      </c>
      <c r="J102" s="36" t="str">
        <f t="shared" ref="J102:J110" si="14">IF(F102=0,"",E102/F102*12*I102)</f>
        <v/>
      </c>
      <c r="K102" s="104"/>
      <c r="L102" s="36" t="str">
        <f t="shared" ref="L102:L110" si="15">IF(J102="","",J102/12*K102)</f>
        <v/>
      </c>
      <c r="M102" s="248"/>
      <c r="N102" s="248"/>
      <c r="O102" s="248"/>
      <c r="P102" s="248"/>
    </row>
    <row r="103" spans="1:16" x14ac:dyDescent="0.25">
      <c r="A103" s="93" t="s">
        <v>2</v>
      </c>
      <c r="B103" s="93"/>
      <c r="C103" s="93"/>
      <c r="D103" s="94"/>
      <c r="E103" s="95">
        <v>0</v>
      </c>
      <c r="F103" s="21">
        <f>IF(A103=LISTE!$E$3,36,IF(A103=LISTE!$E$4,60,0))</f>
        <v>0</v>
      </c>
      <c r="G103" s="96"/>
      <c r="H103" s="94"/>
      <c r="I103" s="148">
        <v>0</v>
      </c>
      <c r="J103" s="36" t="str">
        <f t="shared" si="14"/>
        <v/>
      </c>
      <c r="K103" s="104"/>
      <c r="L103" s="36" t="str">
        <f t="shared" si="15"/>
        <v/>
      </c>
      <c r="M103" s="248"/>
      <c r="N103" s="248"/>
      <c r="O103" s="248"/>
      <c r="P103" s="248"/>
    </row>
    <row r="104" spans="1:16" x14ac:dyDescent="0.25">
      <c r="A104" s="93" t="s">
        <v>2</v>
      </c>
      <c r="B104" s="93"/>
      <c r="C104" s="93"/>
      <c r="D104" s="94"/>
      <c r="E104" s="95">
        <v>0</v>
      </c>
      <c r="F104" s="21">
        <f>IF(A104=LISTE!$E$3,36,IF(A104=LISTE!$E$4,60,0))</f>
        <v>0</v>
      </c>
      <c r="G104" s="96"/>
      <c r="H104" s="94"/>
      <c r="I104" s="148">
        <v>0</v>
      </c>
      <c r="J104" s="36" t="str">
        <f t="shared" si="14"/>
        <v/>
      </c>
      <c r="K104" s="104"/>
      <c r="L104" s="36" t="str">
        <f t="shared" si="15"/>
        <v/>
      </c>
      <c r="M104" s="248"/>
      <c r="N104" s="248"/>
      <c r="O104" s="248"/>
      <c r="P104" s="248"/>
    </row>
    <row r="105" spans="1:16" x14ac:dyDescent="0.25">
      <c r="A105" s="93" t="s">
        <v>2</v>
      </c>
      <c r="B105" s="93"/>
      <c r="C105" s="93"/>
      <c r="D105" s="94"/>
      <c r="E105" s="95">
        <v>0</v>
      </c>
      <c r="F105" s="21">
        <f>IF(A105=LISTE!$E$3,36,IF(A105=LISTE!$E$4,60,0))</f>
        <v>0</v>
      </c>
      <c r="G105" s="96"/>
      <c r="H105" s="94"/>
      <c r="I105" s="148">
        <v>0</v>
      </c>
      <c r="J105" s="36" t="str">
        <f t="shared" si="14"/>
        <v/>
      </c>
      <c r="K105" s="104"/>
      <c r="L105" s="36" t="str">
        <f t="shared" si="15"/>
        <v/>
      </c>
      <c r="M105" s="248"/>
      <c r="N105" s="248"/>
      <c r="O105" s="248"/>
      <c r="P105" s="248"/>
    </row>
    <row r="106" spans="1:16" x14ac:dyDescent="0.25">
      <c r="A106" s="93" t="s">
        <v>2</v>
      </c>
      <c r="B106" s="93"/>
      <c r="C106" s="93"/>
      <c r="D106" s="94"/>
      <c r="E106" s="95">
        <v>0</v>
      </c>
      <c r="F106" s="21">
        <f>IF(A106=LISTE!$E$3,36,IF(A106=LISTE!$E$4,60,0))</f>
        <v>0</v>
      </c>
      <c r="G106" s="96"/>
      <c r="H106" s="94"/>
      <c r="I106" s="148">
        <v>0</v>
      </c>
      <c r="J106" s="36" t="str">
        <f t="shared" si="14"/>
        <v/>
      </c>
      <c r="K106" s="104"/>
      <c r="L106" s="36" t="str">
        <f t="shared" si="15"/>
        <v/>
      </c>
      <c r="M106" s="248"/>
      <c r="N106" s="248"/>
      <c r="O106" s="248"/>
      <c r="P106" s="248"/>
    </row>
    <row r="107" spans="1:16" x14ac:dyDescent="0.25">
      <c r="A107" s="93" t="s">
        <v>2</v>
      </c>
      <c r="B107" s="93"/>
      <c r="C107" s="93"/>
      <c r="D107" s="94"/>
      <c r="E107" s="95">
        <v>0</v>
      </c>
      <c r="F107" s="21">
        <f>IF(A107=LISTE!$E$3,36,IF(A107=LISTE!$E$4,60,0))</f>
        <v>0</v>
      </c>
      <c r="G107" s="96"/>
      <c r="H107" s="94"/>
      <c r="I107" s="148">
        <v>0</v>
      </c>
      <c r="J107" s="36" t="str">
        <f t="shared" si="14"/>
        <v/>
      </c>
      <c r="K107" s="104"/>
      <c r="L107" s="36" t="str">
        <f t="shared" si="15"/>
        <v/>
      </c>
      <c r="M107" s="248"/>
      <c r="N107" s="248"/>
      <c r="O107" s="248"/>
      <c r="P107" s="248"/>
    </row>
    <row r="108" spans="1:16" x14ac:dyDescent="0.25">
      <c r="A108" s="93" t="s">
        <v>2</v>
      </c>
      <c r="B108" s="93"/>
      <c r="C108" s="93"/>
      <c r="D108" s="94"/>
      <c r="E108" s="95">
        <v>0</v>
      </c>
      <c r="F108" s="21">
        <f>IF(A108=LISTE!$E$3,36,IF(A108=LISTE!$E$4,60,0))</f>
        <v>0</v>
      </c>
      <c r="G108" s="96"/>
      <c r="H108" s="94"/>
      <c r="I108" s="148">
        <v>0</v>
      </c>
      <c r="J108" s="36" t="str">
        <f t="shared" si="14"/>
        <v/>
      </c>
      <c r="K108" s="104"/>
      <c r="L108" s="36" t="str">
        <f t="shared" si="15"/>
        <v/>
      </c>
      <c r="M108" s="248"/>
      <c r="N108" s="248"/>
      <c r="O108" s="248"/>
      <c r="P108" s="248"/>
    </row>
    <row r="109" spans="1:16" x14ac:dyDescent="0.25">
      <c r="A109" s="93" t="s">
        <v>2</v>
      </c>
      <c r="B109" s="93"/>
      <c r="C109" s="93"/>
      <c r="D109" s="94"/>
      <c r="E109" s="95">
        <v>0</v>
      </c>
      <c r="F109" s="21">
        <f>IF(A109=LISTE!$E$3,36,IF(A109=LISTE!$E$4,60,0))</f>
        <v>0</v>
      </c>
      <c r="G109" s="96"/>
      <c r="H109" s="94"/>
      <c r="I109" s="148">
        <v>0</v>
      </c>
      <c r="J109" s="36" t="str">
        <f t="shared" si="14"/>
        <v/>
      </c>
      <c r="K109" s="104"/>
      <c r="L109" s="36" t="str">
        <f t="shared" si="15"/>
        <v/>
      </c>
      <c r="M109" s="248"/>
      <c r="N109" s="248"/>
      <c r="O109" s="248"/>
      <c r="P109" s="248"/>
    </row>
    <row r="110" spans="1:16" ht="15.75" thickBot="1" x14ac:dyDescent="0.3">
      <c r="A110" s="93" t="s">
        <v>2</v>
      </c>
      <c r="B110" s="93"/>
      <c r="C110" s="93"/>
      <c r="D110" s="94"/>
      <c r="E110" s="95">
        <v>0</v>
      </c>
      <c r="F110" s="21">
        <f>IF(A110=LISTE!$E$3,36,IF(A110=LISTE!$E$4,60,0))</f>
        <v>0</v>
      </c>
      <c r="G110" s="96"/>
      <c r="H110" s="94"/>
      <c r="I110" s="148">
        <v>0</v>
      </c>
      <c r="J110" s="36" t="str">
        <f t="shared" si="14"/>
        <v/>
      </c>
      <c r="K110" s="105"/>
      <c r="L110" s="36" t="str">
        <f t="shared" si="15"/>
        <v/>
      </c>
      <c r="M110" s="248"/>
      <c r="N110" s="248"/>
      <c r="O110" s="248"/>
      <c r="P110" s="248"/>
    </row>
    <row r="111" spans="1:16" ht="17.25" thickTop="1" thickBot="1" x14ac:dyDescent="0.3">
      <c r="A111" s="346"/>
      <c r="B111" s="346"/>
      <c r="C111" s="346"/>
      <c r="D111" s="347"/>
      <c r="E111" s="347"/>
      <c r="F111" s="310"/>
      <c r="G111" s="348"/>
      <c r="H111" s="348"/>
      <c r="I111" s="348"/>
      <c r="J111" s="349"/>
      <c r="K111" s="350" t="s">
        <v>76</v>
      </c>
      <c r="L111" s="50">
        <f>SUM(L101:L110)</f>
        <v>0</v>
      </c>
      <c r="M111" s="248"/>
      <c r="N111" s="248"/>
      <c r="O111" s="248"/>
      <c r="P111" s="248"/>
    </row>
    <row r="112" spans="1:16" ht="24.75" thickTop="1" thickBot="1" x14ac:dyDescent="0.3">
      <c r="A112" s="351" t="s">
        <v>118</v>
      </c>
      <c r="B112" s="352"/>
      <c r="C112" s="352"/>
      <c r="D112" s="352"/>
      <c r="E112" s="35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</row>
    <row r="113" spans="1:16" ht="30.75" thickTop="1" x14ac:dyDescent="0.25">
      <c r="A113" s="333" t="s">
        <v>119</v>
      </c>
      <c r="B113" s="333" t="s">
        <v>120</v>
      </c>
      <c r="C113" s="333" t="s">
        <v>121</v>
      </c>
      <c r="D113" s="334" t="s">
        <v>87</v>
      </c>
      <c r="E113" s="334" t="s">
        <v>88</v>
      </c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1:16" x14ac:dyDescent="0.25">
      <c r="A114" s="98"/>
      <c r="B114" s="99"/>
      <c r="C114" s="80"/>
      <c r="D114" s="80"/>
      <c r="E114" s="100">
        <v>0</v>
      </c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</row>
    <row r="115" spans="1:16" x14ac:dyDescent="0.25">
      <c r="A115" s="101"/>
      <c r="B115" s="101"/>
      <c r="C115" s="80"/>
      <c r="D115" s="80"/>
      <c r="E115" s="100">
        <v>0</v>
      </c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</row>
    <row r="116" spans="1:16" x14ac:dyDescent="0.25">
      <c r="A116" s="101"/>
      <c r="B116" s="101"/>
      <c r="C116" s="80"/>
      <c r="D116" s="80"/>
      <c r="E116" s="100">
        <v>0</v>
      </c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</row>
    <row r="117" spans="1:16" x14ac:dyDescent="0.25">
      <c r="A117" s="101"/>
      <c r="B117" s="101"/>
      <c r="C117" s="80"/>
      <c r="D117" s="80"/>
      <c r="E117" s="100">
        <v>0</v>
      </c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</row>
    <row r="118" spans="1:16" x14ac:dyDescent="0.25">
      <c r="A118" s="101"/>
      <c r="B118" s="101"/>
      <c r="C118" s="80"/>
      <c r="D118" s="80"/>
      <c r="E118" s="100">
        <v>0</v>
      </c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</row>
    <row r="119" spans="1:16" x14ac:dyDescent="0.25">
      <c r="A119" s="80"/>
      <c r="B119" s="80"/>
      <c r="C119" s="80"/>
      <c r="D119" s="80"/>
      <c r="E119" s="100">
        <v>0</v>
      </c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</row>
    <row r="120" spans="1:16" x14ac:dyDescent="0.25">
      <c r="A120" s="80"/>
      <c r="B120" s="80"/>
      <c r="C120" s="80"/>
      <c r="D120" s="80"/>
      <c r="E120" s="100">
        <v>0</v>
      </c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</row>
    <row r="121" spans="1:16" x14ac:dyDescent="0.25">
      <c r="A121" s="80"/>
      <c r="B121" s="80"/>
      <c r="C121" s="80"/>
      <c r="D121" s="80"/>
      <c r="E121" s="100">
        <v>0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</row>
    <row r="122" spans="1:16" x14ac:dyDescent="0.25">
      <c r="A122" s="80"/>
      <c r="B122" s="80"/>
      <c r="C122" s="80"/>
      <c r="D122" s="80"/>
      <c r="E122" s="100">
        <v>0</v>
      </c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</row>
    <row r="123" spans="1:16" ht="15.75" thickBot="1" x14ac:dyDescent="0.3">
      <c r="A123" s="80"/>
      <c r="B123" s="80"/>
      <c r="C123" s="80"/>
      <c r="D123" s="102"/>
      <c r="E123" s="103">
        <v>0</v>
      </c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7.25" thickTop="1" thickBot="1" x14ac:dyDescent="0.3">
      <c r="A124" s="324"/>
      <c r="B124" s="325"/>
      <c r="C124" s="326"/>
      <c r="D124" s="327" t="s">
        <v>76</v>
      </c>
      <c r="E124" s="35">
        <f>SUM(E114:E123)</f>
        <v>0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</row>
    <row r="125" spans="1:16" ht="15.75" thickTop="1" x14ac:dyDescent="0.25"/>
  </sheetData>
  <sheetProtection sheet="1" formatCells="0" formatColumns="0" formatRows="0" selectLockedCells="1" sort="0" autoFilter="0" pivotTables="0"/>
  <dataValidations count="5">
    <dataValidation type="list" allowBlank="1" showInputMessage="1" showErrorMessage="1" sqref="A101:A110" xr:uid="{00000000-0002-0000-0400-000000000000}">
      <formula1>INFORMATIQUE</formula1>
    </dataValidation>
    <dataValidation type="list" allowBlank="1" showInputMessage="1" showErrorMessage="1" sqref="A111" xr:uid="{00000000-0002-0000-0400-000001000000}">
      <formula1>#REF!</formula1>
    </dataValidation>
    <dataValidation type="whole" allowBlank="1" showInputMessage="1" showErrorMessage="1" sqref="K101:K110" xr:uid="{00000000-0002-0000-0400-000002000000}">
      <formula1>0</formula1>
      <formula2>R101</formula2>
    </dataValidation>
    <dataValidation type="list" allowBlank="1" showInputMessage="1" showErrorMessage="1" sqref="H4" xr:uid="{00000000-0002-0000-0400-000003000000}">
      <formula1>$D$3:$F$3</formula1>
    </dataValidation>
    <dataValidation type="list" allowBlank="1" showInputMessage="1" showErrorMessage="1" sqref="I4" xr:uid="{00000000-0002-0000-0400-000004000000}">
      <formula1>$D$4:$F$4</formula1>
    </dataValidation>
  </dataValidations>
  <pageMargins left="0.23622047244094491" right="0.23622047244094491" top="0.46" bottom="0.47244094488188981" header="0.31496062992125984" footer="0.31496062992125984"/>
  <pageSetup paperSize="9" scale="57" fitToHeight="3" orientation="landscape" horizontalDpi="0" verticalDpi="0" r:id="rId1"/>
  <rowBreaks count="2" manualBreakCount="2">
    <brk id="42" max="11" man="1"/>
    <brk id="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5"/>
  <sheetViews>
    <sheetView showGridLines="0" topLeftCell="A22" zoomScale="80" zoomScaleNormal="80" zoomScaleSheetLayoutView="70" workbookViewId="0">
      <selection activeCell="B87" sqref="B87"/>
    </sheetView>
  </sheetViews>
  <sheetFormatPr baseColWidth="10" defaultRowHeight="15" x14ac:dyDescent="0.25"/>
  <cols>
    <col min="1" max="1" width="37.85546875" style="164" customWidth="1"/>
    <col min="2" max="2" width="23.42578125" style="164" customWidth="1"/>
    <col min="3" max="3" width="40.42578125" style="164" customWidth="1"/>
    <col min="4" max="4" width="20.42578125" style="164" customWidth="1"/>
    <col min="5" max="5" width="16.5703125" style="164" customWidth="1"/>
    <col min="6" max="6" width="16.42578125" style="164" customWidth="1"/>
    <col min="7" max="7" width="15.7109375" style="164" customWidth="1"/>
    <col min="8" max="8" width="13.5703125" style="164" customWidth="1"/>
    <col min="9" max="9" width="17.85546875" style="164" customWidth="1"/>
    <col min="10" max="10" width="14.42578125" style="164" customWidth="1"/>
    <col min="11" max="11" width="15.28515625" style="164" customWidth="1"/>
    <col min="12" max="12" width="16" style="164" customWidth="1"/>
    <col min="13" max="13" width="12.85546875" style="164" customWidth="1"/>
    <col min="14" max="15" width="13" style="164" customWidth="1"/>
    <col min="16" max="16" width="15.5703125" style="164" customWidth="1"/>
    <col min="17" max="16384" width="11.42578125" style="164"/>
  </cols>
  <sheetData>
    <row r="1" spans="1:16" ht="27.75" thickTop="1" thickBot="1" x14ac:dyDescent="0.3">
      <c r="A1" s="247" t="s">
        <v>60</v>
      </c>
      <c r="B1" s="37">
        <f>'2-Admin'!D5</f>
        <v>0</v>
      </c>
      <c r="C1" s="38">
        <f>'2-Admin'!D7</f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1.75" thickTop="1" x14ac:dyDescent="0.25">
      <c r="A2" s="249"/>
      <c r="B2" s="248"/>
      <c r="C2" s="250" t="s">
        <v>196</v>
      </c>
      <c r="D2" s="251" t="s">
        <v>135</v>
      </c>
      <c r="E2" s="252" t="s">
        <v>61</v>
      </c>
      <c r="F2" s="253" t="s">
        <v>62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36.75" thickBot="1" x14ac:dyDescent="0.3">
      <c r="A3" s="248"/>
      <c r="B3" s="248"/>
      <c r="C3" s="250" t="s">
        <v>63</v>
      </c>
      <c r="D3" s="76">
        <f>1.5498+0.05</f>
        <v>1.5998000000000001</v>
      </c>
      <c r="E3" s="76">
        <f>1.578+0.06</f>
        <v>1.6380000000000001</v>
      </c>
      <c r="F3" s="76">
        <f>1.5986+0.08</f>
        <v>1.6786000000000001</v>
      </c>
      <c r="G3" s="255" t="s">
        <v>64</v>
      </c>
      <c r="H3" s="256" t="s">
        <v>65</v>
      </c>
      <c r="I3" s="257" t="s">
        <v>66</v>
      </c>
      <c r="J3" s="254"/>
      <c r="K3" s="254"/>
      <c r="L3" s="248"/>
      <c r="M3" s="248"/>
      <c r="N3" s="248"/>
      <c r="O3" s="248"/>
      <c r="P3" s="254"/>
    </row>
    <row r="4" spans="1:16" ht="24.75" thickTop="1" thickBot="1" x14ac:dyDescent="0.3">
      <c r="A4" s="167" t="s">
        <v>67</v>
      </c>
      <c r="B4" s="258"/>
      <c r="C4" s="259" t="s">
        <v>68</v>
      </c>
      <c r="D4" s="76">
        <f>1.4983+0.05</f>
        <v>1.5483</v>
      </c>
      <c r="E4" s="76">
        <f>1.5266+0.06</f>
        <v>1.5866</v>
      </c>
      <c r="F4" s="76">
        <f>1.5474+0.08</f>
        <v>1.6274000000000002</v>
      </c>
      <c r="G4" s="22">
        <f>'1-Projet'!C5</f>
        <v>0</v>
      </c>
      <c r="H4" s="159"/>
      <c r="I4" s="159"/>
      <c r="J4" s="254"/>
      <c r="K4" s="254"/>
      <c r="L4" s="248"/>
      <c r="M4" s="248"/>
      <c r="N4" s="248"/>
      <c r="O4" s="248"/>
      <c r="P4" s="254"/>
    </row>
    <row r="5" spans="1:16" ht="60.75" thickTop="1" x14ac:dyDescent="0.25">
      <c r="A5" s="260" t="s">
        <v>69</v>
      </c>
      <c r="B5" s="170" t="s">
        <v>165</v>
      </c>
      <c r="C5" s="261" t="s">
        <v>70</v>
      </c>
      <c r="D5" s="262" t="s">
        <v>71</v>
      </c>
      <c r="E5" s="263" t="s">
        <v>136</v>
      </c>
      <c r="F5" s="169" t="s">
        <v>166</v>
      </c>
      <c r="G5" s="170" t="s">
        <v>72</v>
      </c>
      <c r="H5" s="264" t="s">
        <v>169</v>
      </c>
      <c r="I5" s="265" t="s">
        <v>73</v>
      </c>
    </row>
    <row r="6" spans="1:16" ht="18.75" x14ac:dyDescent="0.25">
      <c r="A6" s="266" t="s">
        <v>74</v>
      </c>
      <c r="B6" s="267"/>
      <c r="C6" s="268"/>
      <c r="D6" s="269"/>
      <c r="E6" s="269"/>
      <c r="F6" s="269"/>
      <c r="G6" s="269"/>
      <c r="H6" s="269"/>
      <c r="I6" s="270"/>
    </row>
    <row r="7" spans="1:16" x14ac:dyDescent="0.25">
      <c r="A7" s="60"/>
      <c r="B7" s="61"/>
      <c r="C7" s="62">
        <v>0</v>
      </c>
      <c r="D7" s="23">
        <f>C7*12</f>
        <v>0</v>
      </c>
      <c r="E7" s="24">
        <f>D7*$I$4</f>
        <v>0</v>
      </c>
      <c r="F7" s="63">
        <v>0</v>
      </c>
      <c r="G7" s="64"/>
      <c r="H7" s="25">
        <f>E7/12*F7*G7</f>
        <v>0</v>
      </c>
      <c r="I7" s="24">
        <f>CEILING(H7,100)</f>
        <v>0</v>
      </c>
    </row>
    <row r="8" spans="1:16" x14ac:dyDescent="0.25">
      <c r="A8" s="60"/>
      <c r="B8" s="61"/>
      <c r="C8" s="62">
        <v>0</v>
      </c>
      <c r="D8" s="23">
        <f t="shared" ref="D8:D16" si="0">C8*12</f>
        <v>0</v>
      </c>
      <c r="E8" s="24">
        <f t="shared" ref="E8:E16" si="1">D8*$I$4</f>
        <v>0</v>
      </c>
      <c r="F8" s="63">
        <v>0</v>
      </c>
      <c r="G8" s="64"/>
      <c r="H8" s="25">
        <f t="shared" ref="H8:H16" si="2">E8/12*F8*G8</f>
        <v>0</v>
      </c>
      <c r="I8" s="24">
        <f t="shared" ref="I8:I16" si="3">CEILING(H8,100)</f>
        <v>0</v>
      </c>
    </row>
    <row r="9" spans="1:16" x14ac:dyDescent="0.25">
      <c r="A9" s="60"/>
      <c r="B9" s="61"/>
      <c r="C9" s="62">
        <v>0</v>
      </c>
      <c r="D9" s="23">
        <f t="shared" si="0"/>
        <v>0</v>
      </c>
      <c r="E9" s="24">
        <f t="shared" si="1"/>
        <v>0</v>
      </c>
      <c r="F9" s="63">
        <v>0</v>
      </c>
      <c r="G9" s="64"/>
      <c r="H9" s="25">
        <f t="shared" si="2"/>
        <v>0</v>
      </c>
      <c r="I9" s="24">
        <f t="shared" si="3"/>
        <v>0</v>
      </c>
    </row>
    <row r="10" spans="1:16" x14ac:dyDescent="0.25">
      <c r="A10" s="60"/>
      <c r="B10" s="61"/>
      <c r="C10" s="62">
        <v>0</v>
      </c>
      <c r="D10" s="23">
        <f t="shared" si="0"/>
        <v>0</v>
      </c>
      <c r="E10" s="24">
        <f t="shared" si="1"/>
        <v>0</v>
      </c>
      <c r="F10" s="63">
        <v>0</v>
      </c>
      <c r="G10" s="64"/>
      <c r="H10" s="25">
        <f t="shared" si="2"/>
        <v>0</v>
      </c>
      <c r="I10" s="24">
        <f t="shared" si="3"/>
        <v>0</v>
      </c>
    </row>
    <row r="11" spans="1:16" x14ac:dyDescent="0.25">
      <c r="A11" s="60"/>
      <c r="B11" s="61"/>
      <c r="C11" s="62">
        <v>0</v>
      </c>
      <c r="D11" s="23">
        <f t="shared" si="0"/>
        <v>0</v>
      </c>
      <c r="E11" s="24">
        <f t="shared" si="1"/>
        <v>0</v>
      </c>
      <c r="F11" s="63">
        <v>0</v>
      </c>
      <c r="G11" s="64"/>
      <c r="H11" s="25">
        <f t="shared" si="2"/>
        <v>0</v>
      </c>
      <c r="I11" s="24">
        <f t="shared" si="3"/>
        <v>0</v>
      </c>
    </row>
    <row r="12" spans="1:16" x14ac:dyDescent="0.25">
      <c r="A12" s="60"/>
      <c r="B12" s="61"/>
      <c r="C12" s="62">
        <v>0</v>
      </c>
      <c r="D12" s="23">
        <f t="shared" si="0"/>
        <v>0</v>
      </c>
      <c r="E12" s="24">
        <f t="shared" si="1"/>
        <v>0</v>
      </c>
      <c r="F12" s="63">
        <v>0</v>
      </c>
      <c r="G12" s="64"/>
      <c r="H12" s="25">
        <f t="shared" si="2"/>
        <v>0</v>
      </c>
      <c r="I12" s="24">
        <f t="shared" si="3"/>
        <v>0</v>
      </c>
    </row>
    <row r="13" spans="1:16" x14ac:dyDescent="0.25">
      <c r="A13" s="60"/>
      <c r="B13" s="61"/>
      <c r="C13" s="62">
        <v>0</v>
      </c>
      <c r="D13" s="23">
        <f t="shared" si="0"/>
        <v>0</v>
      </c>
      <c r="E13" s="24">
        <f t="shared" si="1"/>
        <v>0</v>
      </c>
      <c r="F13" s="63">
        <v>0</v>
      </c>
      <c r="G13" s="64"/>
      <c r="H13" s="25">
        <f t="shared" si="2"/>
        <v>0</v>
      </c>
      <c r="I13" s="24">
        <f t="shared" si="3"/>
        <v>0</v>
      </c>
    </row>
    <row r="14" spans="1:16" x14ac:dyDescent="0.25">
      <c r="A14" s="60"/>
      <c r="B14" s="61"/>
      <c r="C14" s="62">
        <v>0</v>
      </c>
      <c r="D14" s="23">
        <f t="shared" si="0"/>
        <v>0</v>
      </c>
      <c r="E14" s="24">
        <f t="shared" si="1"/>
        <v>0</v>
      </c>
      <c r="F14" s="63">
        <v>0</v>
      </c>
      <c r="G14" s="64"/>
      <c r="H14" s="25">
        <f t="shared" si="2"/>
        <v>0</v>
      </c>
      <c r="I14" s="24">
        <f t="shared" si="3"/>
        <v>0</v>
      </c>
    </row>
    <row r="15" spans="1:16" x14ac:dyDescent="0.25">
      <c r="A15" s="60"/>
      <c r="B15" s="61"/>
      <c r="C15" s="62">
        <v>0</v>
      </c>
      <c r="D15" s="23">
        <f t="shared" si="0"/>
        <v>0</v>
      </c>
      <c r="E15" s="24">
        <f t="shared" si="1"/>
        <v>0</v>
      </c>
      <c r="F15" s="63">
        <v>0</v>
      </c>
      <c r="G15" s="64"/>
      <c r="H15" s="25">
        <f t="shared" si="2"/>
        <v>0</v>
      </c>
      <c r="I15" s="24">
        <f t="shared" si="3"/>
        <v>0</v>
      </c>
    </row>
    <row r="16" spans="1:16" ht="15.75" thickBot="1" x14ac:dyDescent="0.3">
      <c r="A16" s="60"/>
      <c r="B16" s="61"/>
      <c r="C16" s="62">
        <v>0</v>
      </c>
      <c r="D16" s="23">
        <f t="shared" si="0"/>
        <v>0</v>
      </c>
      <c r="E16" s="24">
        <f t="shared" si="1"/>
        <v>0</v>
      </c>
      <c r="F16" s="63">
        <v>0</v>
      </c>
      <c r="G16" s="65"/>
      <c r="H16" s="25">
        <f t="shared" si="2"/>
        <v>0</v>
      </c>
      <c r="I16" s="28">
        <f t="shared" si="3"/>
        <v>0</v>
      </c>
    </row>
    <row r="17" spans="1:9" ht="17.25" thickTop="1" thickBot="1" x14ac:dyDescent="0.3">
      <c r="A17" s="271"/>
      <c r="B17" s="271"/>
      <c r="C17" s="272"/>
      <c r="D17" s="273"/>
      <c r="E17" s="272"/>
      <c r="F17" s="274" t="s">
        <v>75</v>
      </c>
      <c r="G17" s="363" t="e">
        <f>(F7*G7+F8*G8+F9*G9+F10*G10+F11*G11+F12*G12+F13*G13+F14*G14+F15*G15+F16*G16)/$G$4</f>
        <v>#DIV/0!</v>
      </c>
      <c r="H17" s="275" t="s">
        <v>76</v>
      </c>
      <c r="I17" s="27">
        <f>SUM(I7:I16)</f>
        <v>0</v>
      </c>
    </row>
    <row r="18" spans="1:9" ht="19.5" thickTop="1" x14ac:dyDescent="0.25">
      <c r="A18" s="276" t="s">
        <v>77</v>
      </c>
      <c r="B18" s="277"/>
      <c r="C18" s="278"/>
      <c r="D18" s="279"/>
      <c r="E18" s="279"/>
      <c r="F18" s="279"/>
      <c r="G18" s="280"/>
      <c r="H18" s="281"/>
      <c r="I18" s="282"/>
    </row>
    <row r="19" spans="1:9" x14ac:dyDescent="0.25">
      <c r="A19" s="60"/>
      <c r="B19" s="61"/>
      <c r="C19" s="62"/>
      <c r="D19" s="23">
        <f>C19*12</f>
        <v>0</v>
      </c>
      <c r="E19" s="24">
        <f t="shared" ref="E19:E28" si="4">D19*$I$4</f>
        <v>0</v>
      </c>
      <c r="F19" s="63">
        <v>0</v>
      </c>
      <c r="G19" s="64"/>
      <c r="H19" s="25">
        <f t="shared" ref="H19:H28" si="5">E19/12*F19*G19</f>
        <v>0</v>
      </c>
      <c r="I19" s="24">
        <f>CEILING(H19,100)</f>
        <v>0</v>
      </c>
    </row>
    <row r="20" spans="1:9" x14ac:dyDescent="0.25">
      <c r="A20" s="60"/>
      <c r="B20" s="61"/>
      <c r="C20" s="62">
        <v>0</v>
      </c>
      <c r="D20" s="23">
        <f t="shared" ref="D20:D28" si="6">C20*12</f>
        <v>0</v>
      </c>
      <c r="E20" s="24">
        <f t="shared" si="4"/>
        <v>0</v>
      </c>
      <c r="F20" s="63">
        <v>0</v>
      </c>
      <c r="G20" s="64"/>
      <c r="H20" s="25">
        <f t="shared" si="5"/>
        <v>0</v>
      </c>
      <c r="I20" s="24">
        <f t="shared" ref="I20:I28" si="7">CEILING(H20,100)</f>
        <v>0</v>
      </c>
    </row>
    <row r="21" spans="1:9" x14ac:dyDescent="0.25">
      <c r="A21" s="60"/>
      <c r="B21" s="61"/>
      <c r="C21" s="62">
        <v>0</v>
      </c>
      <c r="D21" s="23">
        <f t="shared" si="6"/>
        <v>0</v>
      </c>
      <c r="E21" s="24">
        <f t="shared" si="4"/>
        <v>0</v>
      </c>
      <c r="F21" s="63">
        <v>0</v>
      </c>
      <c r="G21" s="64"/>
      <c r="H21" s="25">
        <f t="shared" si="5"/>
        <v>0</v>
      </c>
      <c r="I21" s="24">
        <f t="shared" si="7"/>
        <v>0</v>
      </c>
    </row>
    <row r="22" spans="1:9" x14ac:dyDescent="0.25">
      <c r="A22" s="60"/>
      <c r="B22" s="61"/>
      <c r="C22" s="62">
        <v>0</v>
      </c>
      <c r="D22" s="23">
        <f t="shared" si="6"/>
        <v>0</v>
      </c>
      <c r="E22" s="24">
        <f t="shared" si="4"/>
        <v>0</v>
      </c>
      <c r="F22" s="63">
        <v>0</v>
      </c>
      <c r="G22" s="64"/>
      <c r="H22" s="25">
        <f t="shared" si="5"/>
        <v>0</v>
      </c>
      <c r="I22" s="24">
        <f t="shared" si="7"/>
        <v>0</v>
      </c>
    </row>
    <row r="23" spans="1:9" x14ac:dyDescent="0.25">
      <c r="A23" s="60"/>
      <c r="B23" s="61"/>
      <c r="C23" s="62">
        <v>0</v>
      </c>
      <c r="D23" s="23">
        <f t="shared" si="6"/>
        <v>0</v>
      </c>
      <c r="E23" s="24">
        <f t="shared" si="4"/>
        <v>0</v>
      </c>
      <c r="F23" s="63">
        <v>0</v>
      </c>
      <c r="G23" s="64"/>
      <c r="H23" s="25">
        <f t="shared" si="5"/>
        <v>0</v>
      </c>
      <c r="I23" s="24">
        <f t="shared" si="7"/>
        <v>0</v>
      </c>
    </row>
    <row r="24" spans="1:9" x14ac:dyDescent="0.25">
      <c r="A24" s="60"/>
      <c r="B24" s="61"/>
      <c r="C24" s="62">
        <v>0</v>
      </c>
      <c r="D24" s="23">
        <f t="shared" si="6"/>
        <v>0</v>
      </c>
      <c r="E24" s="24">
        <f t="shared" si="4"/>
        <v>0</v>
      </c>
      <c r="F24" s="63">
        <v>0</v>
      </c>
      <c r="G24" s="64"/>
      <c r="H24" s="25">
        <f t="shared" si="5"/>
        <v>0</v>
      </c>
      <c r="I24" s="24">
        <f t="shared" si="7"/>
        <v>0</v>
      </c>
    </row>
    <row r="25" spans="1:9" x14ac:dyDescent="0.25">
      <c r="A25" s="60"/>
      <c r="B25" s="61"/>
      <c r="C25" s="62">
        <v>0</v>
      </c>
      <c r="D25" s="23">
        <f t="shared" si="6"/>
        <v>0</v>
      </c>
      <c r="E25" s="24">
        <f t="shared" si="4"/>
        <v>0</v>
      </c>
      <c r="F25" s="63">
        <v>0</v>
      </c>
      <c r="G25" s="64"/>
      <c r="H25" s="25">
        <f t="shared" si="5"/>
        <v>0</v>
      </c>
      <c r="I25" s="24">
        <f t="shared" si="7"/>
        <v>0</v>
      </c>
    </row>
    <row r="26" spans="1:9" x14ac:dyDescent="0.25">
      <c r="A26" s="60"/>
      <c r="B26" s="61"/>
      <c r="C26" s="62">
        <v>0</v>
      </c>
      <c r="D26" s="23">
        <f t="shared" si="6"/>
        <v>0</v>
      </c>
      <c r="E26" s="24">
        <f t="shared" si="4"/>
        <v>0</v>
      </c>
      <c r="F26" s="63">
        <v>0</v>
      </c>
      <c r="G26" s="64"/>
      <c r="H26" s="25">
        <f t="shared" si="5"/>
        <v>0</v>
      </c>
      <c r="I26" s="24">
        <f t="shared" si="7"/>
        <v>0</v>
      </c>
    </row>
    <row r="27" spans="1:9" x14ac:dyDescent="0.25">
      <c r="A27" s="60"/>
      <c r="B27" s="61"/>
      <c r="C27" s="62">
        <v>0</v>
      </c>
      <c r="D27" s="23">
        <f t="shared" si="6"/>
        <v>0</v>
      </c>
      <c r="E27" s="24">
        <f t="shared" si="4"/>
        <v>0</v>
      </c>
      <c r="F27" s="63">
        <v>0</v>
      </c>
      <c r="G27" s="64"/>
      <c r="H27" s="25">
        <f t="shared" si="5"/>
        <v>0</v>
      </c>
      <c r="I27" s="24">
        <f t="shared" si="7"/>
        <v>0</v>
      </c>
    </row>
    <row r="28" spans="1:9" ht="15.75" thickBot="1" x14ac:dyDescent="0.3">
      <c r="A28" s="60"/>
      <c r="B28" s="61"/>
      <c r="C28" s="62">
        <v>0</v>
      </c>
      <c r="D28" s="23">
        <f t="shared" si="6"/>
        <v>0</v>
      </c>
      <c r="E28" s="24">
        <f t="shared" si="4"/>
        <v>0</v>
      </c>
      <c r="F28" s="66">
        <v>0</v>
      </c>
      <c r="G28" s="65"/>
      <c r="H28" s="26">
        <f t="shared" si="5"/>
        <v>0</v>
      </c>
      <c r="I28" s="28">
        <f t="shared" si="7"/>
        <v>0</v>
      </c>
    </row>
    <row r="29" spans="1:9" ht="16.5" thickBot="1" x14ac:dyDescent="0.3">
      <c r="A29" s="271"/>
      <c r="B29" s="271"/>
      <c r="C29" s="272"/>
      <c r="D29" s="283"/>
      <c r="E29" s="284"/>
      <c r="F29" s="285" t="s">
        <v>75</v>
      </c>
      <c r="G29" s="364" t="e">
        <f>(F19*G19+F20*G20+F21*G21+F22*G22+F23*G23+F24*G24+F25*G25+F26*G26+F27*G27+F28*G28)/$G$4</f>
        <v>#DIV/0!</v>
      </c>
      <c r="H29" s="286" t="s">
        <v>76</v>
      </c>
      <c r="I29" s="32">
        <f>SUM(I19:I28)</f>
        <v>0</v>
      </c>
    </row>
    <row r="30" spans="1:9" ht="18.75" x14ac:dyDescent="0.25">
      <c r="A30" s="276" t="s">
        <v>63</v>
      </c>
      <c r="B30" s="287"/>
      <c r="C30" s="288"/>
      <c r="D30" s="287"/>
      <c r="E30" s="287"/>
      <c r="F30" s="288"/>
      <c r="G30" s="289"/>
      <c r="H30" s="290"/>
      <c r="I30" s="291"/>
    </row>
    <row r="31" spans="1:9" x14ac:dyDescent="0.25">
      <c r="A31" s="60"/>
      <c r="B31" s="61"/>
      <c r="C31" s="62"/>
      <c r="D31" s="23">
        <f t="shared" ref="D31:D40" si="8">C31*12</f>
        <v>0</v>
      </c>
      <c r="E31" s="24">
        <f>D31*$H$4</f>
        <v>0</v>
      </c>
      <c r="F31" s="67">
        <v>0</v>
      </c>
      <c r="G31" s="68"/>
      <c r="H31" s="30">
        <f t="shared" ref="H31:H40" si="9">E31/12*F31*G31</f>
        <v>0</v>
      </c>
      <c r="I31" s="29">
        <f>CEILING(H31,100)</f>
        <v>0</v>
      </c>
    </row>
    <row r="32" spans="1:9" x14ac:dyDescent="0.25">
      <c r="A32" s="60"/>
      <c r="B32" s="61"/>
      <c r="C32" s="62">
        <v>0</v>
      </c>
      <c r="D32" s="23">
        <f t="shared" si="8"/>
        <v>0</v>
      </c>
      <c r="E32" s="24">
        <f t="shared" ref="E32:E40" si="10">D32*$H$4</f>
        <v>0</v>
      </c>
      <c r="F32" s="67">
        <v>0</v>
      </c>
      <c r="G32" s="68"/>
      <c r="H32" s="30">
        <f t="shared" si="9"/>
        <v>0</v>
      </c>
      <c r="I32" s="29">
        <f t="shared" ref="I32:I40" si="11">CEILING(H32,100)</f>
        <v>0</v>
      </c>
    </row>
    <row r="33" spans="1:16" x14ac:dyDescent="0.25">
      <c r="A33" s="60"/>
      <c r="B33" s="61"/>
      <c r="C33" s="62">
        <v>0</v>
      </c>
      <c r="D33" s="23">
        <f t="shared" si="8"/>
        <v>0</v>
      </c>
      <c r="E33" s="24">
        <f t="shared" si="10"/>
        <v>0</v>
      </c>
      <c r="F33" s="67">
        <v>0</v>
      </c>
      <c r="G33" s="68"/>
      <c r="H33" s="30">
        <f t="shared" si="9"/>
        <v>0</v>
      </c>
      <c r="I33" s="29">
        <f t="shared" si="11"/>
        <v>0</v>
      </c>
    </row>
    <row r="34" spans="1:16" x14ac:dyDescent="0.25">
      <c r="A34" s="60"/>
      <c r="B34" s="61"/>
      <c r="C34" s="62">
        <v>0</v>
      </c>
      <c r="D34" s="23">
        <f t="shared" si="8"/>
        <v>0</v>
      </c>
      <c r="E34" s="24">
        <f t="shared" si="10"/>
        <v>0</v>
      </c>
      <c r="F34" s="67">
        <v>0</v>
      </c>
      <c r="G34" s="68"/>
      <c r="H34" s="30">
        <f t="shared" si="9"/>
        <v>0</v>
      </c>
      <c r="I34" s="29">
        <f t="shared" si="11"/>
        <v>0</v>
      </c>
    </row>
    <row r="35" spans="1:16" x14ac:dyDescent="0.25">
      <c r="A35" s="60"/>
      <c r="B35" s="61"/>
      <c r="C35" s="62">
        <v>0</v>
      </c>
      <c r="D35" s="23">
        <f t="shared" si="8"/>
        <v>0</v>
      </c>
      <c r="E35" s="24">
        <f t="shared" si="10"/>
        <v>0</v>
      </c>
      <c r="F35" s="67">
        <v>0</v>
      </c>
      <c r="G35" s="68"/>
      <c r="H35" s="30">
        <f t="shared" si="9"/>
        <v>0</v>
      </c>
      <c r="I35" s="29">
        <f t="shared" si="11"/>
        <v>0</v>
      </c>
    </row>
    <row r="36" spans="1:16" x14ac:dyDescent="0.25">
      <c r="A36" s="60"/>
      <c r="B36" s="61"/>
      <c r="C36" s="62">
        <v>0</v>
      </c>
      <c r="D36" s="23">
        <f t="shared" si="8"/>
        <v>0</v>
      </c>
      <c r="E36" s="24">
        <f t="shared" si="10"/>
        <v>0</v>
      </c>
      <c r="F36" s="67">
        <v>0</v>
      </c>
      <c r="G36" s="68"/>
      <c r="H36" s="30">
        <f t="shared" si="9"/>
        <v>0</v>
      </c>
      <c r="I36" s="29">
        <f t="shared" si="11"/>
        <v>0</v>
      </c>
    </row>
    <row r="37" spans="1:16" x14ac:dyDescent="0.25">
      <c r="A37" s="60"/>
      <c r="B37" s="61"/>
      <c r="C37" s="62">
        <v>0</v>
      </c>
      <c r="D37" s="23">
        <f t="shared" si="8"/>
        <v>0</v>
      </c>
      <c r="E37" s="24">
        <f t="shared" si="10"/>
        <v>0</v>
      </c>
      <c r="F37" s="67">
        <v>0</v>
      </c>
      <c r="G37" s="68"/>
      <c r="H37" s="30">
        <f t="shared" si="9"/>
        <v>0</v>
      </c>
      <c r="I37" s="29">
        <f t="shared" si="11"/>
        <v>0</v>
      </c>
    </row>
    <row r="38" spans="1:16" x14ac:dyDescent="0.25">
      <c r="A38" s="60"/>
      <c r="B38" s="61"/>
      <c r="C38" s="62">
        <v>0</v>
      </c>
      <c r="D38" s="23">
        <f t="shared" si="8"/>
        <v>0</v>
      </c>
      <c r="E38" s="24">
        <f t="shared" si="10"/>
        <v>0</v>
      </c>
      <c r="F38" s="67">
        <v>0</v>
      </c>
      <c r="G38" s="68"/>
      <c r="H38" s="30">
        <f t="shared" si="9"/>
        <v>0</v>
      </c>
      <c r="I38" s="29">
        <f t="shared" si="11"/>
        <v>0</v>
      </c>
    </row>
    <row r="39" spans="1:16" x14ac:dyDescent="0.25">
      <c r="A39" s="60"/>
      <c r="B39" s="61"/>
      <c r="C39" s="62">
        <v>0</v>
      </c>
      <c r="D39" s="23">
        <f t="shared" si="8"/>
        <v>0</v>
      </c>
      <c r="E39" s="24">
        <f t="shared" si="10"/>
        <v>0</v>
      </c>
      <c r="F39" s="67">
        <v>0</v>
      </c>
      <c r="G39" s="68"/>
      <c r="H39" s="30">
        <f t="shared" si="9"/>
        <v>0</v>
      </c>
      <c r="I39" s="29">
        <f t="shared" si="11"/>
        <v>0</v>
      </c>
    </row>
    <row r="40" spans="1:16" ht="15.75" thickBot="1" x14ac:dyDescent="0.3">
      <c r="A40" s="60"/>
      <c r="B40" s="61"/>
      <c r="C40" s="62">
        <v>0</v>
      </c>
      <c r="D40" s="23">
        <f t="shared" si="8"/>
        <v>0</v>
      </c>
      <c r="E40" s="24">
        <f t="shared" si="10"/>
        <v>0</v>
      </c>
      <c r="F40" s="69">
        <v>0</v>
      </c>
      <c r="G40" s="70"/>
      <c r="H40" s="31">
        <f t="shared" si="9"/>
        <v>0</v>
      </c>
      <c r="I40" s="48">
        <f t="shared" si="11"/>
        <v>0</v>
      </c>
    </row>
    <row r="41" spans="1:16" ht="16.5" thickBot="1" x14ac:dyDescent="0.3">
      <c r="F41" s="292" t="s">
        <v>75</v>
      </c>
      <c r="G41" s="365" t="e">
        <f>(F31*G31+F32*G32+F33*G33+F34*G34+F35*G35+F36*G36+F37*G37+F38*G38+F39*G39+F40*G40)/$G$4</f>
        <v>#DIV/0!</v>
      </c>
      <c r="H41" s="293" t="s">
        <v>76</v>
      </c>
      <c r="I41" s="59">
        <f>SUM(I31:I40)</f>
        <v>0</v>
      </c>
    </row>
    <row r="42" spans="1:16" ht="19.5" thickBot="1" x14ac:dyDescent="0.3">
      <c r="F42" s="294"/>
      <c r="G42" s="295"/>
      <c r="H42" s="296" t="s">
        <v>78</v>
      </c>
      <c r="I42" s="32">
        <f>I29+I41</f>
        <v>0</v>
      </c>
    </row>
    <row r="43" spans="1:16" ht="18.75" x14ac:dyDescent="0.25">
      <c r="A43" s="297" t="s">
        <v>170</v>
      </c>
      <c r="B43" s="298"/>
      <c r="C43" s="298"/>
      <c r="D43" s="298"/>
      <c r="E43" s="298"/>
    </row>
    <row r="44" spans="1:16" ht="45" x14ac:dyDescent="0.25">
      <c r="A44" s="299" t="s">
        <v>79</v>
      </c>
      <c r="B44" s="300" t="s">
        <v>69</v>
      </c>
      <c r="C44" s="301" t="s">
        <v>80</v>
      </c>
      <c r="D44" s="302" t="s">
        <v>81</v>
      </c>
      <c r="E44" s="303" t="s">
        <v>82</v>
      </c>
      <c r="F44" s="170" t="s">
        <v>72</v>
      </c>
      <c r="G44" s="354" t="s">
        <v>83</v>
      </c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x14ac:dyDescent="0.25">
      <c r="A45" s="71"/>
      <c r="B45" s="72"/>
      <c r="C45" s="72"/>
      <c r="D45" s="73">
        <v>0</v>
      </c>
      <c r="E45" s="74">
        <v>0</v>
      </c>
      <c r="F45" s="75"/>
      <c r="G45" s="33">
        <f>D45*E45*F45</f>
        <v>0</v>
      </c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x14ac:dyDescent="0.25">
      <c r="A46" s="71"/>
      <c r="B46" s="72"/>
      <c r="C46" s="72"/>
      <c r="D46" s="73">
        <v>0</v>
      </c>
      <c r="E46" s="74">
        <v>0</v>
      </c>
      <c r="F46" s="75"/>
      <c r="G46" s="33">
        <f t="shared" ref="G46:G49" si="12">D46*E46*F46</f>
        <v>0</v>
      </c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16" x14ac:dyDescent="0.25">
      <c r="A47" s="71"/>
      <c r="B47" s="72"/>
      <c r="C47" s="72"/>
      <c r="D47" s="73">
        <v>0</v>
      </c>
      <c r="E47" s="74">
        <v>0</v>
      </c>
      <c r="F47" s="75"/>
      <c r="G47" s="33">
        <f t="shared" si="12"/>
        <v>0</v>
      </c>
      <c r="H47" s="305"/>
      <c r="I47" s="305"/>
      <c r="J47" s="305"/>
      <c r="K47" s="305"/>
      <c r="L47" s="305"/>
      <c r="M47" s="305"/>
      <c r="N47" s="305"/>
      <c r="O47" s="305"/>
      <c r="P47" s="305"/>
    </row>
    <row r="48" spans="1:16" x14ac:dyDescent="0.25">
      <c r="A48" s="71"/>
      <c r="B48" s="72"/>
      <c r="C48" s="72"/>
      <c r="D48" s="73">
        <v>0</v>
      </c>
      <c r="E48" s="74">
        <v>0</v>
      </c>
      <c r="F48" s="75"/>
      <c r="G48" s="33">
        <f t="shared" si="12"/>
        <v>0</v>
      </c>
      <c r="H48" s="305"/>
      <c r="I48" s="305"/>
      <c r="J48" s="305"/>
      <c r="K48" s="305"/>
      <c r="L48" s="305"/>
      <c r="M48" s="305"/>
      <c r="N48" s="305"/>
      <c r="O48" s="305"/>
      <c r="P48" s="305"/>
    </row>
    <row r="49" spans="1:16" ht="15.75" thickBot="1" x14ac:dyDescent="0.3">
      <c r="A49" s="71"/>
      <c r="B49" s="72"/>
      <c r="C49" s="72"/>
      <c r="D49" s="73">
        <v>0</v>
      </c>
      <c r="E49" s="74">
        <v>0</v>
      </c>
      <c r="F49" s="75"/>
      <c r="G49" s="33">
        <f t="shared" si="12"/>
        <v>0</v>
      </c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5.75" thickBot="1" x14ac:dyDescent="0.3">
      <c r="A50" s="306"/>
      <c r="B50" s="306"/>
      <c r="C50" s="306"/>
      <c r="D50" s="306"/>
      <c r="E50" s="248"/>
      <c r="F50" s="307" t="s">
        <v>76</v>
      </c>
      <c r="G50" s="33">
        <f>SUM(G45:G49)</f>
        <v>0</v>
      </c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16" ht="18.75" x14ac:dyDescent="0.25">
      <c r="A51" s="190" t="s">
        <v>171</v>
      </c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1" t="s">
        <v>79</v>
      </c>
      <c r="B52" s="312" t="s">
        <v>84</v>
      </c>
      <c r="C52" s="313" t="s">
        <v>82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77"/>
      <c r="B53" s="78"/>
      <c r="C53" s="7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77"/>
      <c r="B54" s="78"/>
      <c r="C54" s="7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77"/>
      <c r="B55" s="78"/>
      <c r="C55" s="7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x14ac:dyDescent="0.25">
      <c r="A56" s="77"/>
      <c r="B56" s="78"/>
      <c r="C56" s="7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16" x14ac:dyDescent="0.25">
      <c r="A57" s="77"/>
      <c r="B57" s="78"/>
      <c r="C57" s="7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5.75" thickBot="1" x14ac:dyDescent="0.3">
      <c r="A58" s="314"/>
      <c r="B58" s="314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1:16" ht="24" thickBot="1" x14ac:dyDescent="0.3">
      <c r="A59" s="317" t="s">
        <v>85</v>
      </c>
      <c r="B59" s="314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1:16" ht="45" x14ac:dyDescent="0.25">
      <c r="A60" s="202"/>
      <c r="B60" s="203" t="s">
        <v>86</v>
      </c>
      <c r="C60" s="204" t="s">
        <v>87</v>
      </c>
      <c r="D60" s="205" t="s">
        <v>88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1:16" ht="45.75" customHeight="1" x14ac:dyDescent="0.25">
      <c r="A61" s="206" t="s">
        <v>89</v>
      </c>
      <c r="B61" s="80"/>
      <c r="C61" s="81"/>
      <c r="D61" s="82">
        <v>0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ht="45.75" customHeight="1" x14ac:dyDescent="0.25">
      <c r="A62" s="206" t="s">
        <v>90</v>
      </c>
      <c r="B62" s="80"/>
      <c r="C62" s="81"/>
      <c r="D62" s="82">
        <v>0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1:16" ht="45.75" customHeight="1" x14ac:dyDescent="0.25">
      <c r="A63" s="206" t="s">
        <v>202</v>
      </c>
      <c r="B63" s="80"/>
      <c r="C63" s="81"/>
      <c r="D63" s="82">
        <v>0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1:16" ht="45.75" customHeight="1" x14ac:dyDescent="0.25">
      <c r="A64" s="206" t="s">
        <v>91</v>
      </c>
      <c r="B64" s="80"/>
      <c r="C64" s="81"/>
      <c r="D64" s="82">
        <v>0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1:16" ht="45.75" customHeight="1" x14ac:dyDescent="0.25">
      <c r="A65" s="206" t="s">
        <v>92</v>
      </c>
      <c r="B65" s="80"/>
      <c r="C65" s="81"/>
      <c r="D65" s="82">
        <v>0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1:16" ht="45.75" customHeight="1" x14ac:dyDescent="0.25">
      <c r="A66" s="206" t="s">
        <v>93</v>
      </c>
      <c r="B66" s="80"/>
      <c r="C66" s="81"/>
      <c r="D66" s="82">
        <v>0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1:16" ht="45.75" customHeight="1" x14ac:dyDescent="0.25">
      <c r="A67" s="206" t="s">
        <v>94</v>
      </c>
      <c r="B67" s="80"/>
      <c r="C67" s="81"/>
      <c r="D67" s="82">
        <v>0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1:16" ht="45.75" customHeight="1" thickBot="1" x14ac:dyDescent="0.3">
      <c r="A68" s="206" t="s">
        <v>95</v>
      </c>
      <c r="B68" s="207"/>
      <c r="C68" s="208"/>
      <c r="D68" s="49">
        <f>E83</f>
        <v>0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1:16" ht="17.25" thickTop="1" thickBot="1" x14ac:dyDescent="0.3">
      <c r="A69" s="420" t="s">
        <v>203</v>
      </c>
      <c r="B69" s="318"/>
      <c r="C69" s="319" t="s">
        <v>96</v>
      </c>
      <c r="D69" s="34">
        <f>SUM(D61:D68)</f>
        <v>0</v>
      </c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16.5" thickTop="1" x14ac:dyDescent="0.25">
      <c r="A70" s="320"/>
      <c r="B70" s="320"/>
      <c r="C70" s="321"/>
      <c r="D70" s="322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ht="26.25" x14ac:dyDescent="0.25">
      <c r="A71" s="211" t="s">
        <v>97</v>
      </c>
      <c r="B71" s="212"/>
      <c r="C71" s="212"/>
      <c r="D71" s="213"/>
      <c r="E71" s="214"/>
      <c r="F71" s="323"/>
      <c r="G71" s="323"/>
      <c r="H71" s="323"/>
      <c r="I71" s="323"/>
      <c r="J71" s="248"/>
      <c r="K71" s="248"/>
      <c r="L71" s="248"/>
      <c r="M71" s="248"/>
      <c r="N71" s="248"/>
      <c r="O71" s="248"/>
      <c r="P71" s="248"/>
    </row>
    <row r="72" spans="1:16" x14ac:dyDescent="0.25">
      <c r="A72" s="222" t="s">
        <v>98</v>
      </c>
      <c r="B72" s="222" t="s">
        <v>99</v>
      </c>
      <c r="C72" s="222" t="s">
        <v>100</v>
      </c>
      <c r="D72" s="223" t="s">
        <v>101</v>
      </c>
      <c r="E72" s="223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83"/>
      <c r="B73" s="83"/>
      <c r="C73" s="83"/>
      <c r="D73" s="84"/>
      <c r="E73" s="85">
        <v>0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80"/>
      <c r="B74" s="80"/>
      <c r="C74" s="80"/>
      <c r="D74" s="86"/>
      <c r="E74" s="87">
        <v>0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80"/>
      <c r="B75" s="80"/>
      <c r="C75" s="80"/>
      <c r="D75" s="86"/>
      <c r="E75" s="87">
        <v>0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80"/>
      <c r="B76" s="80"/>
      <c r="C76" s="80"/>
      <c r="D76" s="86"/>
      <c r="E76" s="87">
        <v>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80"/>
      <c r="B77" s="80"/>
      <c r="C77" s="80"/>
      <c r="D77" s="86"/>
      <c r="E77" s="87">
        <v>0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80"/>
      <c r="B78" s="80"/>
      <c r="C78" s="80"/>
      <c r="D78" s="86"/>
      <c r="E78" s="87">
        <v>0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</row>
    <row r="79" spans="1:16" x14ac:dyDescent="0.25">
      <c r="A79" s="80"/>
      <c r="B79" s="80"/>
      <c r="C79" s="80"/>
      <c r="D79" s="86"/>
      <c r="E79" s="87">
        <v>0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80"/>
      <c r="B80" s="80"/>
      <c r="C80" s="80"/>
      <c r="D80" s="86"/>
      <c r="E80" s="87">
        <v>0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80"/>
      <c r="B81" s="80"/>
      <c r="C81" s="80"/>
      <c r="D81" s="86"/>
      <c r="E81" s="87">
        <v>0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ht="15.75" thickBot="1" x14ac:dyDescent="0.3">
      <c r="A82" s="80"/>
      <c r="B82" s="80"/>
      <c r="C82" s="80"/>
      <c r="D82" s="88"/>
      <c r="E82" s="89">
        <v>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ht="17.25" thickTop="1" thickBot="1" x14ac:dyDescent="0.3">
      <c r="A83" s="324"/>
      <c r="B83" s="325"/>
      <c r="C83" s="326"/>
      <c r="D83" s="327" t="s">
        <v>76</v>
      </c>
      <c r="E83" s="35">
        <f>SUM(E73:E82)</f>
        <v>0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ht="24" thickTop="1" x14ac:dyDescent="0.25">
      <c r="A84" s="328" t="s">
        <v>103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26.25" x14ac:dyDescent="0.25">
      <c r="A85" s="329" t="s">
        <v>204</v>
      </c>
      <c r="B85" s="330"/>
      <c r="C85" s="330"/>
      <c r="D85" s="330"/>
      <c r="E85" s="330"/>
      <c r="F85" s="330"/>
      <c r="G85" s="331"/>
      <c r="H85" s="332"/>
      <c r="I85" s="332"/>
      <c r="J85" s="248"/>
      <c r="K85" s="248"/>
      <c r="L85" s="248"/>
      <c r="M85" s="248"/>
      <c r="N85" s="248"/>
      <c r="O85" s="248"/>
      <c r="P85" s="248"/>
    </row>
    <row r="86" spans="1:16" ht="60" x14ac:dyDescent="0.25">
      <c r="B86" s="333" t="s">
        <v>105</v>
      </c>
      <c r="C86" s="333" t="s">
        <v>106</v>
      </c>
      <c r="D86" s="222" t="s">
        <v>167</v>
      </c>
      <c r="E86" s="334" t="s">
        <v>107</v>
      </c>
      <c r="F86" s="334" t="s">
        <v>108</v>
      </c>
      <c r="G86" s="334" t="s">
        <v>109</v>
      </c>
      <c r="H86" s="335" t="s">
        <v>110</v>
      </c>
      <c r="J86" s="248"/>
      <c r="K86" s="248"/>
      <c r="L86" s="248"/>
      <c r="M86" s="248"/>
      <c r="N86" s="248"/>
      <c r="O86" s="248"/>
      <c r="P86" s="248"/>
    </row>
    <row r="87" spans="1:16" x14ac:dyDescent="0.25">
      <c r="B87" s="90"/>
      <c r="C87" s="90"/>
      <c r="D87" s="90"/>
      <c r="E87" s="91">
        <v>0</v>
      </c>
      <c r="F87" s="92"/>
      <c r="G87" s="147">
        <v>0</v>
      </c>
      <c r="H87" s="145">
        <f>E87*G87</f>
        <v>0</v>
      </c>
      <c r="J87" s="248"/>
      <c r="K87" s="248"/>
      <c r="L87" s="248"/>
      <c r="M87" s="248"/>
      <c r="N87" s="248"/>
      <c r="O87" s="248"/>
      <c r="P87" s="248"/>
    </row>
    <row r="88" spans="1:16" x14ac:dyDescent="0.25">
      <c r="B88" s="90"/>
      <c r="C88" s="90"/>
      <c r="D88" s="90"/>
      <c r="E88" s="91">
        <v>0</v>
      </c>
      <c r="F88" s="92"/>
      <c r="G88" s="147">
        <v>0</v>
      </c>
      <c r="H88" s="145">
        <f t="shared" ref="H88:H96" si="13">E88*G88</f>
        <v>0</v>
      </c>
      <c r="J88" s="248"/>
      <c r="K88" s="248"/>
      <c r="L88" s="248"/>
      <c r="M88" s="248"/>
      <c r="N88" s="248"/>
      <c r="O88" s="248"/>
      <c r="P88" s="248"/>
    </row>
    <row r="89" spans="1:16" x14ac:dyDescent="0.25">
      <c r="B89" s="90"/>
      <c r="C89" s="90"/>
      <c r="D89" s="90"/>
      <c r="E89" s="91">
        <v>0</v>
      </c>
      <c r="F89" s="92"/>
      <c r="G89" s="147">
        <v>0</v>
      </c>
      <c r="H89" s="145">
        <f t="shared" si="13"/>
        <v>0</v>
      </c>
      <c r="J89" s="248"/>
      <c r="K89" s="248"/>
      <c r="L89" s="248"/>
      <c r="M89" s="248"/>
      <c r="N89" s="248"/>
      <c r="O89" s="248"/>
      <c r="P89" s="248"/>
    </row>
    <row r="90" spans="1:16" x14ac:dyDescent="0.25">
      <c r="B90" s="90"/>
      <c r="C90" s="90"/>
      <c r="D90" s="90"/>
      <c r="E90" s="91">
        <v>0</v>
      </c>
      <c r="F90" s="92"/>
      <c r="G90" s="147">
        <v>0</v>
      </c>
      <c r="H90" s="145">
        <f t="shared" si="13"/>
        <v>0</v>
      </c>
      <c r="J90" s="248"/>
      <c r="K90" s="248"/>
      <c r="L90" s="248"/>
      <c r="M90" s="248"/>
      <c r="N90" s="248"/>
      <c r="O90" s="248"/>
      <c r="P90" s="248"/>
    </row>
    <row r="91" spans="1:16" x14ac:dyDescent="0.25">
      <c r="B91" s="90"/>
      <c r="C91" s="90"/>
      <c r="D91" s="90"/>
      <c r="E91" s="91">
        <v>0</v>
      </c>
      <c r="F91" s="92"/>
      <c r="G91" s="147">
        <v>0</v>
      </c>
      <c r="H91" s="145">
        <f t="shared" si="13"/>
        <v>0</v>
      </c>
      <c r="J91" s="248"/>
      <c r="K91" s="248"/>
      <c r="L91" s="248"/>
      <c r="M91" s="248"/>
      <c r="N91" s="248"/>
      <c r="O91" s="248"/>
      <c r="P91" s="248"/>
    </row>
    <row r="92" spans="1:16" x14ac:dyDescent="0.25">
      <c r="B92" s="90"/>
      <c r="C92" s="90"/>
      <c r="D92" s="90"/>
      <c r="E92" s="91">
        <v>0</v>
      </c>
      <c r="F92" s="92"/>
      <c r="G92" s="147">
        <v>0</v>
      </c>
      <c r="H92" s="145">
        <f t="shared" si="13"/>
        <v>0</v>
      </c>
      <c r="J92" s="248"/>
      <c r="K92" s="248"/>
      <c r="L92" s="248"/>
      <c r="M92" s="248"/>
      <c r="N92" s="248"/>
      <c r="O92" s="248"/>
      <c r="P92" s="248"/>
    </row>
    <row r="93" spans="1:16" x14ac:dyDescent="0.25">
      <c r="B93" s="90"/>
      <c r="C93" s="90"/>
      <c r="D93" s="90"/>
      <c r="E93" s="91">
        <v>0</v>
      </c>
      <c r="F93" s="92"/>
      <c r="G93" s="147">
        <v>0</v>
      </c>
      <c r="H93" s="145">
        <f t="shared" si="13"/>
        <v>0</v>
      </c>
      <c r="J93" s="248"/>
      <c r="K93" s="248"/>
      <c r="L93" s="248"/>
      <c r="M93" s="248"/>
      <c r="N93" s="248"/>
      <c r="O93" s="248"/>
      <c r="P93" s="248"/>
    </row>
    <row r="94" spans="1:16" x14ac:dyDescent="0.25">
      <c r="B94" s="90"/>
      <c r="C94" s="90"/>
      <c r="D94" s="90"/>
      <c r="E94" s="91">
        <v>0</v>
      </c>
      <c r="F94" s="92"/>
      <c r="G94" s="147">
        <v>0</v>
      </c>
      <c r="H94" s="145">
        <f t="shared" si="13"/>
        <v>0</v>
      </c>
      <c r="J94" s="248"/>
      <c r="K94" s="248"/>
      <c r="L94" s="248"/>
      <c r="M94" s="248"/>
      <c r="N94" s="248"/>
      <c r="O94" s="248"/>
      <c r="P94" s="248"/>
    </row>
    <row r="95" spans="1:16" x14ac:dyDescent="0.25">
      <c r="B95" s="90"/>
      <c r="C95" s="90"/>
      <c r="D95" s="90"/>
      <c r="E95" s="91">
        <v>0</v>
      </c>
      <c r="F95" s="92"/>
      <c r="G95" s="147">
        <v>0</v>
      </c>
      <c r="H95" s="145">
        <f t="shared" si="13"/>
        <v>0</v>
      </c>
      <c r="J95" s="248"/>
      <c r="K95" s="248"/>
      <c r="L95" s="248"/>
      <c r="M95" s="248"/>
      <c r="N95" s="248"/>
      <c r="O95" s="248"/>
      <c r="P95" s="248"/>
    </row>
    <row r="96" spans="1:16" x14ac:dyDescent="0.25">
      <c r="B96" s="90"/>
      <c r="C96" s="90"/>
      <c r="D96" s="90"/>
      <c r="E96" s="91">
        <v>0</v>
      </c>
      <c r="F96" s="92"/>
      <c r="G96" s="147">
        <v>0</v>
      </c>
      <c r="H96" s="145">
        <f t="shared" si="13"/>
        <v>0</v>
      </c>
      <c r="J96" s="248"/>
      <c r="K96" s="248"/>
      <c r="L96" s="248"/>
      <c r="M96" s="248"/>
      <c r="N96" s="248"/>
      <c r="O96" s="248"/>
      <c r="P96" s="248"/>
    </row>
    <row r="97" spans="1:16" ht="16.5" thickBot="1" x14ac:dyDescent="0.3">
      <c r="B97" s="248"/>
      <c r="C97" s="336"/>
      <c r="D97" s="336"/>
      <c r="E97" s="336"/>
      <c r="F97" s="337"/>
      <c r="G97" s="338" t="s">
        <v>76</v>
      </c>
      <c r="H97" s="51">
        <f>SUM(H87:H96)</f>
        <v>0</v>
      </c>
      <c r="J97" s="248"/>
      <c r="K97" s="248"/>
      <c r="L97" s="248"/>
      <c r="M97" s="248"/>
      <c r="N97" s="248"/>
      <c r="O97" s="248"/>
      <c r="P97" s="248"/>
    </row>
    <row r="98" spans="1:16" ht="15.75" thickTop="1" x14ac:dyDescent="0.25">
      <c r="A98" s="248"/>
      <c r="B98" s="339"/>
      <c r="C98" s="339"/>
      <c r="D98" s="339"/>
      <c r="E98" s="340"/>
      <c r="F98" s="340"/>
      <c r="G98" s="323"/>
      <c r="H98" s="341"/>
      <c r="I98" s="341"/>
      <c r="J98" s="248"/>
      <c r="K98" s="248"/>
      <c r="L98" s="248"/>
      <c r="M98" s="248"/>
      <c r="N98" s="248"/>
      <c r="O98" s="248"/>
      <c r="P98" s="248"/>
    </row>
    <row r="99" spans="1:16" ht="26.25" x14ac:dyDescent="0.25">
      <c r="A99" s="211" t="s">
        <v>111</v>
      </c>
      <c r="B99" s="220"/>
      <c r="C99" s="220"/>
      <c r="D99" s="342"/>
      <c r="E99" s="342"/>
      <c r="F99" s="342"/>
      <c r="G99" s="342"/>
      <c r="H99" s="342"/>
      <c r="I99" s="342"/>
      <c r="J99" s="342"/>
      <c r="K99" s="342"/>
      <c r="L99" s="343"/>
      <c r="M99" s="248"/>
      <c r="N99" s="248"/>
      <c r="O99" s="248"/>
      <c r="P99" s="248"/>
    </row>
    <row r="100" spans="1:16" ht="45" x14ac:dyDescent="0.25">
      <c r="A100" s="222" t="s">
        <v>112</v>
      </c>
      <c r="B100" s="222" t="s">
        <v>113</v>
      </c>
      <c r="C100" s="222" t="s">
        <v>106</v>
      </c>
      <c r="D100" s="222" t="s">
        <v>167</v>
      </c>
      <c r="E100" s="223" t="s">
        <v>107</v>
      </c>
      <c r="F100" s="344" t="s">
        <v>123</v>
      </c>
      <c r="G100" s="223" t="s">
        <v>108</v>
      </c>
      <c r="H100" s="222" t="s">
        <v>173</v>
      </c>
      <c r="I100" s="222" t="s">
        <v>114</v>
      </c>
      <c r="J100" s="224" t="s">
        <v>174</v>
      </c>
      <c r="K100" s="345" t="s">
        <v>115</v>
      </c>
      <c r="L100" s="224" t="s">
        <v>175</v>
      </c>
      <c r="M100" s="248"/>
      <c r="N100" s="248"/>
      <c r="O100" s="248"/>
      <c r="P100" s="248"/>
    </row>
    <row r="101" spans="1:16" x14ac:dyDescent="0.25">
      <c r="A101" s="93" t="s">
        <v>2</v>
      </c>
      <c r="B101" s="93"/>
      <c r="C101" s="93"/>
      <c r="D101" s="94"/>
      <c r="E101" s="95">
        <v>0</v>
      </c>
      <c r="F101" s="21">
        <f>IF(A101=LISTE!$E$3,36,IF(A101=LISTE!$E$4,60,0))</f>
        <v>0</v>
      </c>
      <c r="G101" s="96"/>
      <c r="H101" s="97"/>
      <c r="I101" s="148">
        <v>0</v>
      </c>
      <c r="J101" s="36" t="str">
        <f>IF(F101=0,"",E101/F101*12*I101)</f>
        <v/>
      </c>
      <c r="K101" s="104"/>
      <c r="L101" s="36" t="str">
        <f>IF(J101="","",J101/12*K101)</f>
        <v/>
      </c>
      <c r="M101" s="248"/>
      <c r="N101" s="248"/>
      <c r="O101" s="248"/>
      <c r="P101" s="248"/>
    </row>
    <row r="102" spans="1:16" x14ac:dyDescent="0.25">
      <c r="A102" s="93" t="s">
        <v>2</v>
      </c>
      <c r="B102" s="93"/>
      <c r="C102" s="93"/>
      <c r="D102" s="94"/>
      <c r="E102" s="95">
        <v>0</v>
      </c>
      <c r="F102" s="21">
        <f>IF(A102=LISTE!$E$3,36,IF(A102=LISTE!$E$4,60,0))</f>
        <v>0</v>
      </c>
      <c r="G102" s="96"/>
      <c r="H102" s="97"/>
      <c r="I102" s="148">
        <v>0</v>
      </c>
      <c r="J102" s="36" t="str">
        <f t="shared" ref="J102:J110" si="14">IF(F102=0,"",E102/F102*12*I102)</f>
        <v/>
      </c>
      <c r="K102" s="104"/>
      <c r="L102" s="36" t="str">
        <f t="shared" ref="L102:L110" si="15">IF(J102="","",J102/12*K102)</f>
        <v/>
      </c>
      <c r="M102" s="248"/>
      <c r="N102" s="248"/>
      <c r="O102" s="248"/>
      <c r="P102" s="248"/>
    </row>
    <row r="103" spans="1:16" x14ac:dyDescent="0.25">
      <c r="A103" s="93" t="s">
        <v>2</v>
      </c>
      <c r="B103" s="93"/>
      <c r="C103" s="93"/>
      <c r="D103" s="94"/>
      <c r="E103" s="95">
        <v>0</v>
      </c>
      <c r="F103" s="21">
        <f>IF(A103=LISTE!$E$3,36,IF(A103=LISTE!$E$4,60,0))</f>
        <v>0</v>
      </c>
      <c r="G103" s="96"/>
      <c r="H103" s="94"/>
      <c r="I103" s="148">
        <v>0</v>
      </c>
      <c r="J103" s="36" t="str">
        <f t="shared" si="14"/>
        <v/>
      </c>
      <c r="K103" s="104"/>
      <c r="L103" s="36" t="str">
        <f t="shared" si="15"/>
        <v/>
      </c>
      <c r="M103" s="248"/>
      <c r="N103" s="248"/>
      <c r="O103" s="248"/>
      <c r="P103" s="248"/>
    </row>
    <row r="104" spans="1:16" x14ac:dyDescent="0.25">
      <c r="A104" s="93" t="s">
        <v>2</v>
      </c>
      <c r="B104" s="93"/>
      <c r="C104" s="93"/>
      <c r="D104" s="94"/>
      <c r="E104" s="95">
        <v>0</v>
      </c>
      <c r="F104" s="21">
        <f>IF(A104=LISTE!$E$3,36,IF(A104=LISTE!$E$4,60,0))</f>
        <v>0</v>
      </c>
      <c r="G104" s="96"/>
      <c r="H104" s="94"/>
      <c r="I104" s="148">
        <v>0</v>
      </c>
      <c r="J104" s="36" t="str">
        <f t="shared" si="14"/>
        <v/>
      </c>
      <c r="K104" s="104"/>
      <c r="L104" s="36" t="str">
        <f t="shared" si="15"/>
        <v/>
      </c>
      <c r="M104" s="248"/>
      <c r="N104" s="248"/>
      <c r="O104" s="248"/>
      <c r="P104" s="248"/>
    </row>
    <row r="105" spans="1:16" x14ac:dyDescent="0.25">
      <c r="A105" s="93" t="s">
        <v>2</v>
      </c>
      <c r="B105" s="93"/>
      <c r="C105" s="93"/>
      <c r="D105" s="94"/>
      <c r="E105" s="95">
        <v>0</v>
      </c>
      <c r="F105" s="21">
        <f>IF(A105=LISTE!$E$3,36,IF(A105=LISTE!$E$4,60,0))</f>
        <v>0</v>
      </c>
      <c r="G105" s="96"/>
      <c r="H105" s="94"/>
      <c r="I105" s="148">
        <v>0</v>
      </c>
      <c r="J105" s="36" t="str">
        <f t="shared" si="14"/>
        <v/>
      </c>
      <c r="K105" s="104"/>
      <c r="L105" s="36" t="str">
        <f t="shared" si="15"/>
        <v/>
      </c>
      <c r="M105" s="248"/>
      <c r="N105" s="248"/>
      <c r="O105" s="248"/>
      <c r="P105" s="248"/>
    </row>
    <row r="106" spans="1:16" x14ac:dyDescent="0.25">
      <c r="A106" s="93" t="s">
        <v>2</v>
      </c>
      <c r="B106" s="93"/>
      <c r="C106" s="93"/>
      <c r="D106" s="94"/>
      <c r="E106" s="95">
        <v>0</v>
      </c>
      <c r="F106" s="21">
        <f>IF(A106=LISTE!$E$3,36,IF(A106=LISTE!$E$4,60,0))</f>
        <v>0</v>
      </c>
      <c r="G106" s="96"/>
      <c r="H106" s="94"/>
      <c r="I106" s="148">
        <v>0</v>
      </c>
      <c r="J106" s="36" t="str">
        <f t="shared" si="14"/>
        <v/>
      </c>
      <c r="K106" s="104"/>
      <c r="L106" s="36" t="str">
        <f t="shared" si="15"/>
        <v/>
      </c>
      <c r="M106" s="248"/>
      <c r="N106" s="248"/>
      <c r="O106" s="248"/>
      <c r="P106" s="248"/>
    </row>
    <row r="107" spans="1:16" x14ac:dyDescent="0.25">
      <c r="A107" s="93" t="s">
        <v>2</v>
      </c>
      <c r="B107" s="93"/>
      <c r="C107" s="93"/>
      <c r="D107" s="94"/>
      <c r="E107" s="95">
        <v>0</v>
      </c>
      <c r="F107" s="21">
        <f>IF(A107=LISTE!$E$3,36,IF(A107=LISTE!$E$4,60,0))</f>
        <v>0</v>
      </c>
      <c r="G107" s="96"/>
      <c r="H107" s="94"/>
      <c r="I107" s="148">
        <v>0</v>
      </c>
      <c r="J107" s="36" t="str">
        <f t="shared" si="14"/>
        <v/>
      </c>
      <c r="K107" s="104"/>
      <c r="L107" s="36" t="str">
        <f t="shared" si="15"/>
        <v/>
      </c>
      <c r="M107" s="248"/>
      <c r="N107" s="248"/>
      <c r="O107" s="248"/>
      <c r="P107" s="248"/>
    </row>
    <row r="108" spans="1:16" x14ac:dyDescent="0.25">
      <c r="A108" s="93" t="s">
        <v>2</v>
      </c>
      <c r="B108" s="93"/>
      <c r="C108" s="93"/>
      <c r="D108" s="94"/>
      <c r="E108" s="95">
        <v>0</v>
      </c>
      <c r="F108" s="21">
        <f>IF(A108=LISTE!$E$3,36,IF(A108=LISTE!$E$4,60,0))</f>
        <v>0</v>
      </c>
      <c r="G108" s="96"/>
      <c r="H108" s="94"/>
      <c r="I108" s="148">
        <v>0</v>
      </c>
      <c r="J108" s="36" t="str">
        <f t="shared" si="14"/>
        <v/>
      </c>
      <c r="K108" s="104"/>
      <c r="L108" s="36" t="str">
        <f t="shared" si="15"/>
        <v/>
      </c>
      <c r="M108" s="248"/>
      <c r="N108" s="248"/>
      <c r="O108" s="248"/>
      <c r="P108" s="248"/>
    </row>
    <row r="109" spans="1:16" x14ac:dyDescent="0.25">
      <c r="A109" s="93" t="s">
        <v>2</v>
      </c>
      <c r="B109" s="93"/>
      <c r="C109" s="93"/>
      <c r="D109" s="94"/>
      <c r="E109" s="95">
        <v>0</v>
      </c>
      <c r="F109" s="21">
        <f>IF(A109=LISTE!$E$3,36,IF(A109=LISTE!$E$4,60,0))</f>
        <v>0</v>
      </c>
      <c r="G109" s="96"/>
      <c r="H109" s="94"/>
      <c r="I109" s="148">
        <v>0</v>
      </c>
      <c r="J109" s="36" t="str">
        <f t="shared" si="14"/>
        <v/>
      </c>
      <c r="K109" s="104"/>
      <c r="L109" s="36" t="str">
        <f t="shared" si="15"/>
        <v/>
      </c>
      <c r="M109" s="248"/>
      <c r="N109" s="248"/>
      <c r="O109" s="248"/>
      <c r="P109" s="248"/>
    </row>
    <row r="110" spans="1:16" ht="15.75" thickBot="1" x14ac:dyDescent="0.3">
      <c r="A110" s="93" t="s">
        <v>2</v>
      </c>
      <c r="B110" s="93"/>
      <c r="C110" s="93"/>
      <c r="D110" s="94"/>
      <c r="E110" s="95">
        <v>0</v>
      </c>
      <c r="F110" s="21">
        <f>IF(A110=LISTE!$E$3,36,IF(A110=LISTE!$E$4,60,0))</f>
        <v>0</v>
      </c>
      <c r="G110" s="96"/>
      <c r="H110" s="94"/>
      <c r="I110" s="148">
        <v>0</v>
      </c>
      <c r="J110" s="36" t="str">
        <f t="shared" si="14"/>
        <v/>
      </c>
      <c r="K110" s="105"/>
      <c r="L110" s="36" t="str">
        <f t="shared" si="15"/>
        <v/>
      </c>
      <c r="M110" s="248"/>
      <c r="N110" s="248"/>
      <c r="O110" s="248"/>
      <c r="P110" s="248"/>
    </row>
    <row r="111" spans="1:16" ht="17.25" thickTop="1" thickBot="1" x14ac:dyDescent="0.3">
      <c r="A111" s="346"/>
      <c r="B111" s="346"/>
      <c r="C111" s="346"/>
      <c r="D111" s="347"/>
      <c r="E111" s="347"/>
      <c r="F111" s="310"/>
      <c r="G111" s="348"/>
      <c r="H111" s="348"/>
      <c r="I111" s="348"/>
      <c r="J111" s="349"/>
      <c r="K111" s="350" t="s">
        <v>76</v>
      </c>
      <c r="L111" s="50">
        <f>SUM(L101:L110)</f>
        <v>0</v>
      </c>
      <c r="M111" s="248"/>
      <c r="N111" s="248"/>
      <c r="O111" s="248"/>
      <c r="P111" s="248"/>
    </row>
    <row r="112" spans="1:16" ht="24.75" thickTop="1" thickBot="1" x14ac:dyDescent="0.3">
      <c r="A112" s="351" t="s">
        <v>118</v>
      </c>
      <c r="B112" s="352"/>
      <c r="C112" s="352"/>
      <c r="D112" s="352"/>
      <c r="E112" s="35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</row>
    <row r="113" spans="1:16" ht="30.75" thickTop="1" x14ac:dyDescent="0.25">
      <c r="A113" s="333" t="s">
        <v>119</v>
      </c>
      <c r="B113" s="333" t="s">
        <v>120</v>
      </c>
      <c r="C113" s="333" t="s">
        <v>121</v>
      </c>
      <c r="D113" s="334" t="s">
        <v>87</v>
      </c>
      <c r="E113" s="334" t="s">
        <v>88</v>
      </c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1:16" x14ac:dyDescent="0.25">
      <c r="A114" s="98"/>
      <c r="B114" s="99"/>
      <c r="C114" s="80"/>
      <c r="D114" s="80"/>
      <c r="E114" s="100">
        <v>0</v>
      </c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</row>
    <row r="115" spans="1:16" x14ac:dyDescent="0.25">
      <c r="A115" s="101"/>
      <c r="B115" s="101"/>
      <c r="C115" s="80"/>
      <c r="D115" s="80"/>
      <c r="E115" s="100">
        <v>0</v>
      </c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</row>
    <row r="116" spans="1:16" x14ac:dyDescent="0.25">
      <c r="A116" s="101"/>
      <c r="B116" s="101"/>
      <c r="C116" s="80"/>
      <c r="D116" s="80"/>
      <c r="E116" s="100">
        <v>0</v>
      </c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</row>
    <row r="117" spans="1:16" x14ac:dyDescent="0.25">
      <c r="A117" s="101"/>
      <c r="B117" s="101"/>
      <c r="C117" s="80"/>
      <c r="D117" s="80"/>
      <c r="E117" s="100">
        <v>0</v>
      </c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</row>
    <row r="118" spans="1:16" x14ac:dyDescent="0.25">
      <c r="A118" s="101"/>
      <c r="B118" s="101"/>
      <c r="C118" s="80"/>
      <c r="D118" s="80"/>
      <c r="E118" s="100">
        <v>0</v>
      </c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</row>
    <row r="119" spans="1:16" x14ac:dyDescent="0.25">
      <c r="A119" s="80"/>
      <c r="B119" s="80"/>
      <c r="C119" s="80"/>
      <c r="D119" s="80"/>
      <c r="E119" s="100">
        <v>0</v>
      </c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</row>
    <row r="120" spans="1:16" x14ac:dyDescent="0.25">
      <c r="A120" s="80"/>
      <c r="B120" s="80"/>
      <c r="C120" s="80"/>
      <c r="D120" s="80"/>
      <c r="E120" s="100">
        <v>0</v>
      </c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</row>
    <row r="121" spans="1:16" x14ac:dyDescent="0.25">
      <c r="A121" s="80"/>
      <c r="B121" s="80"/>
      <c r="C121" s="80"/>
      <c r="D121" s="80"/>
      <c r="E121" s="100">
        <v>0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</row>
    <row r="122" spans="1:16" x14ac:dyDescent="0.25">
      <c r="A122" s="80"/>
      <c r="B122" s="80"/>
      <c r="C122" s="80"/>
      <c r="D122" s="80"/>
      <c r="E122" s="100">
        <v>0</v>
      </c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</row>
    <row r="123" spans="1:16" ht="15.75" thickBot="1" x14ac:dyDescent="0.3">
      <c r="A123" s="80"/>
      <c r="B123" s="80"/>
      <c r="C123" s="80"/>
      <c r="D123" s="102"/>
      <c r="E123" s="103">
        <v>0</v>
      </c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7.25" thickTop="1" thickBot="1" x14ac:dyDescent="0.3">
      <c r="A124" s="324"/>
      <c r="B124" s="325"/>
      <c r="C124" s="326"/>
      <c r="D124" s="327" t="s">
        <v>76</v>
      </c>
      <c r="E124" s="35">
        <f>SUM(E114:E123)</f>
        <v>0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</row>
    <row r="125" spans="1:16" ht="15.75" thickTop="1" x14ac:dyDescent="0.25"/>
  </sheetData>
  <sheetProtection sheet="1" formatCells="0" formatColumns="0" formatRows="0" selectLockedCells="1" sort="0" autoFilter="0" pivotTables="0"/>
  <dataValidations count="5">
    <dataValidation type="whole" allowBlank="1" showInputMessage="1" showErrorMessage="1" sqref="K101:K110" xr:uid="{00000000-0002-0000-0500-000000000000}">
      <formula1>0</formula1>
      <formula2>R101</formula2>
    </dataValidation>
    <dataValidation type="list" allowBlank="1" showInputMessage="1" showErrorMessage="1" sqref="A111" xr:uid="{00000000-0002-0000-0500-000001000000}">
      <formula1>#REF!</formula1>
    </dataValidation>
    <dataValidation type="list" allowBlank="1" showInputMessage="1" showErrorMessage="1" sqref="A101:A110" xr:uid="{00000000-0002-0000-0500-000002000000}">
      <formula1>INFORMATIQUE</formula1>
    </dataValidation>
    <dataValidation type="list" allowBlank="1" showInputMessage="1" showErrorMessage="1" sqref="H4" xr:uid="{00000000-0002-0000-0500-000003000000}">
      <formula1>$D$3:$F$3</formula1>
    </dataValidation>
    <dataValidation type="list" allowBlank="1" showInputMessage="1" showErrorMessage="1" sqref="I4" xr:uid="{00000000-0002-0000-0500-000004000000}">
      <formula1>$D$4:$F$4</formula1>
    </dataValidation>
  </dataValidations>
  <pageMargins left="0.24" right="0.35" top="0.42" bottom="0.43307086614173229" header="0.31496062992125984" footer="0.31496062992125984"/>
  <pageSetup paperSize="9" scale="57" orientation="landscape" horizontalDpi="0" verticalDpi="0" r:id="rId1"/>
  <rowBreaks count="2" manualBreakCount="2">
    <brk id="42" max="11" man="1"/>
    <brk id="7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5"/>
  <sheetViews>
    <sheetView showGridLines="0" topLeftCell="A19" zoomScale="80" zoomScaleNormal="80" workbookViewId="0">
      <selection activeCell="A73" sqref="A73"/>
    </sheetView>
  </sheetViews>
  <sheetFormatPr baseColWidth="10" defaultRowHeight="15" x14ac:dyDescent="0.25"/>
  <cols>
    <col min="1" max="1" width="37.85546875" style="164" customWidth="1"/>
    <col min="2" max="2" width="23.42578125" style="164" customWidth="1"/>
    <col min="3" max="3" width="40.42578125" style="164" customWidth="1"/>
    <col min="4" max="4" width="20.42578125" style="164" customWidth="1"/>
    <col min="5" max="5" width="16.5703125" style="164" customWidth="1"/>
    <col min="6" max="6" width="16.42578125" style="164" customWidth="1"/>
    <col min="7" max="7" width="15.7109375" style="164" customWidth="1"/>
    <col min="8" max="8" width="13.5703125" style="164" customWidth="1"/>
    <col min="9" max="9" width="17.85546875" style="164" customWidth="1"/>
    <col min="10" max="10" width="14.42578125" style="164" customWidth="1"/>
    <col min="11" max="11" width="15.28515625" style="164" customWidth="1"/>
    <col min="12" max="12" width="16" style="164" customWidth="1"/>
    <col min="13" max="13" width="12.85546875" style="164" customWidth="1"/>
    <col min="14" max="15" width="13" style="164" customWidth="1"/>
    <col min="16" max="16" width="15.5703125" style="164" customWidth="1"/>
    <col min="17" max="16384" width="11.42578125" style="164"/>
  </cols>
  <sheetData>
    <row r="1" spans="1:16" ht="27.75" thickTop="1" thickBot="1" x14ac:dyDescent="0.3">
      <c r="A1" s="247" t="s">
        <v>60</v>
      </c>
      <c r="B1" s="37">
        <f>'2-Admin'!E5</f>
        <v>0</v>
      </c>
      <c r="C1" s="38">
        <f>'2-Admin'!E7</f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1.75" thickTop="1" x14ac:dyDescent="0.25">
      <c r="A2" s="249"/>
      <c r="B2" s="248"/>
      <c r="C2" s="250" t="s">
        <v>196</v>
      </c>
      <c r="D2" s="251" t="s">
        <v>135</v>
      </c>
      <c r="E2" s="252" t="s">
        <v>61</v>
      </c>
      <c r="F2" s="253" t="s">
        <v>62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36.75" thickBot="1" x14ac:dyDescent="0.3">
      <c r="A3" s="248"/>
      <c r="B3" s="248"/>
      <c r="C3" s="250" t="s">
        <v>63</v>
      </c>
      <c r="D3" s="76">
        <f>1.5498+0.05</f>
        <v>1.5998000000000001</v>
      </c>
      <c r="E3" s="76">
        <f>1.578+0.06</f>
        <v>1.6380000000000001</v>
      </c>
      <c r="F3" s="76">
        <f>1.5986+0.08</f>
        <v>1.6786000000000001</v>
      </c>
      <c r="G3" s="255" t="s">
        <v>64</v>
      </c>
      <c r="H3" s="256" t="s">
        <v>65</v>
      </c>
      <c r="I3" s="257" t="s">
        <v>66</v>
      </c>
      <c r="J3" s="254"/>
      <c r="K3" s="254"/>
      <c r="L3" s="248"/>
      <c r="M3" s="248"/>
      <c r="N3" s="248"/>
      <c r="O3" s="248"/>
      <c r="P3" s="254"/>
    </row>
    <row r="4" spans="1:16" ht="24.75" thickTop="1" thickBot="1" x14ac:dyDescent="0.3">
      <c r="A4" s="167" t="s">
        <v>67</v>
      </c>
      <c r="B4" s="258"/>
      <c r="C4" s="259" t="s">
        <v>68</v>
      </c>
      <c r="D4" s="76">
        <f>1.4983+0.05</f>
        <v>1.5483</v>
      </c>
      <c r="E4" s="76">
        <f>1.5266+0.06</f>
        <v>1.5866</v>
      </c>
      <c r="F4" s="76">
        <f>1.5474+0.08</f>
        <v>1.6274000000000002</v>
      </c>
      <c r="G4" s="22">
        <f>'1-Projet'!C5</f>
        <v>0</v>
      </c>
      <c r="H4" s="159"/>
      <c r="I4" s="159"/>
      <c r="J4" s="254"/>
      <c r="K4" s="254"/>
      <c r="L4" s="248"/>
      <c r="M4" s="248"/>
      <c r="N4" s="248"/>
      <c r="O4" s="248"/>
      <c r="P4" s="254"/>
    </row>
    <row r="5" spans="1:16" ht="60.75" thickTop="1" x14ac:dyDescent="0.25">
      <c r="A5" s="260" t="s">
        <v>69</v>
      </c>
      <c r="B5" s="170" t="s">
        <v>165</v>
      </c>
      <c r="C5" s="261" t="s">
        <v>70</v>
      </c>
      <c r="D5" s="262" t="s">
        <v>71</v>
      </c>
      <c r="E5" s="263" t="s">
        <v>136</v>
      </c>
      <c r="F5" s="169" t="s">
        <v>166</v>
      </c>
      <c r="G5" s="170" t="s">
        <v>72</v>
      </c>
      <c r="H5" s="264" t="s">
        <v>169</v>
      </c>
      <c r="I5" s="265" t="s">
        <v>73</v>
      </c>
    </row>
    <row r="6" spans="1:16" ht="18.75" x14ac:dyDescent="0.25">
      <c r="A6" s="266" t="s">
        <v>74</v>
      </c>
      <c r="B6" s="267"/>
      <c r="C6" s="268"/>
      <c r="D6" s="269"/>
      <c r="E6" s="269"/>
      <c r="F6" s="269"/>
      <c r="G6" s="269"/>
      <c r="H6" s="269"/>
      <c r="I6" s="270"/>
    </row>
    <row r="7" spans="1:16" x14ac:dyDescent="0.25">
      <c r="A7" s="60"/>
      <c r="B7" s="61"/>
      <c r="C7" s="62">
        <v>0</v>
      </c>
      <c r="D7" s="23">
        <f>C7*12</f>
        <v>0</v>
      </c>
      <c r="E7" s="24">
        <f>D7*$I$4</f>
        <v>0</v>
      </c>
      <c r="F7" s="63">
        <v>0</v>
      </c>
      <c r="G7" s="64"/>
      <c r="H7" s="25">
        <f>E7/12*F7*G7</f>
        <v>0</v>
      </c>
      <c r="I7" s="24">
        <f>CEILING(H7,100)</f>
        <v>0</v>
      </c>
    </row>
    <row r="8" spans="1:16" x14ac:dyDescent="0.25">
      <c r="A8" s="60"/>
      <c r="B8" s="61"/>
      <c r="C8" s="62">
        <v>0</v>
      </c>
      <c r="D8" s="23">
        <f t="shared" ref="D8:D16" si="0">C8*12</f>
        <v>0</v>
      </c>
      <c r="E8" s="24">
        <f t="shared" ref="E8:E16" si="1">D8*$I$4</f>
        <v>0</v>
      </c>
      <c r="F8" s="63">
        <v>0</v>
      </c>
      <c r="G8" s="64"/>
      <c r="H8" s="25">
        <f t="shared" ref="H8:H16" si="2">E8/12*F8*G8</f>
        <v>0</v>
      </c>
      <c r="I8" s="24">
        <f t="shared" ref="I8:I16" si="3">CEILING(H8,100)</f>
        <v>0</v>
      </c>
    </row>
    <row r="9" spans="1:16" x14ac:dyDescent="0.25">
      <c r="A9" s="60"/>
      <c r="B9" s="61"/>
      <c r="C9" s="62">
        <v>0</v>
      </c>
      <c r="D9" s="23">
        <f t="shared" si="0"/>
        <v>0</v>
      </c>
      <c r="E9" s="24">
        <f t="shared" si="1"/>
        <v>0</v>
      </c>
      <c r="F9" s="63">
        <v>0</v>
      </c>
      <c r="G9" s="64"/>
      <c r="H9" s="25">
        <f t="shared" si="2"/>
        <v>0</v>
      </c>
      <c r="I9" s="24">
        <f t="shared" si="3"/>
        <v>0</v>
      </c>
    </row>
    <row r="10" spans="1:16" x14ac:dyDescent="0.25">
      <c r="A10" s="60"/>
      <c r="B10" s="61"/>
      <c r="C10" s="62">
        <v>0</v>
      </c>
      <c r="D10" s="23">
        <f t="shared" si="0"/>
        <v>0</v>
      </c>
      <c r="E10" s="24">
        <f t="shared" si="1"/>
        <v>0</v>
      </c>
      <c r="F10" s="63">
        <v>0</v>
      </c>
      <c r="G10" s="64"/>
      <c r="H10" s="25">
        <f t="shared" si="2"/>
        <v>0</v>
      </c>
      <c r="I10" s="24">
        <f t="shared" si="3"/>
        <v>0</v>
      </c>
    </row>
    <row r="11" spans="1:16" x14ac:dyDescent="0.25">
      <c r="A11" s="60"/>
      <c r="B11" s="61"/>
      <c r="C11" s="62">
        <v>0</v>
      </c>
      <c r="D11" s="23">
        <f t="shared" si="0"/>
        <v>0</v>
      </c>
      <c r="E11" s="24">
        <f t="shared" si="1"/>
        <v>0</v>
      </c>
      <c r="F11" s="63">
        <v>0</v>
      </c>
      <c r="G11" s="64"/>
      <c r="H11" s="25">
        <f t="shared" si="2"/>
        <v>0</v>
      </c>
      <c r="I11" s="24">
        <f t="shared" si="3"/>
        <v>0</v>
      </c>
    </row>
    <row r="12" spans="1:16" x14ac:dyDescent="0.25">
      <c r="A12" s="60"/>
      <c r="B12" s="61"/>
      <c r="C12" s="62">
        <v>0</v>
      </c>
      <c r="D12" s="23">
        <f t="shared" si="0"/>
        <v>0</v>
      </c>
      <c r="E12" s="24">
        <f t="shared" si="1"/>
        <v>0</v>
      </c>
      <c r="F12" s="63">
        <v>0</v>
      </c>
      <c r="G12" s="64"/>
      <c r="H12" s="25">
        <f t="shared" si="2"/>
        <v>0</v>
      </c>
      <c r="I12" s="24">
        <f t="shared" si="3"/>
        <v>0</v>
      </c>
    </row>
    <row r="13" spans="1:16" x14ac:dyDescent="0.25">
      <c r="A13" s="60"/>
      <c r="B13" s="61"/>
      <c r="C13" s="62">
        <v>0</v>
      </c>
      <c r="D13" s="23">
        <f t="shared" si="0"/>
        <v>0</v>
      </c>
      <c r="E13" s="24">
        <f t="shared" si="1"/>
        <v>0</v>
      </c>
      <c r="F13" s="63">
        <v>0</v>
      </c>
      <c r="G13" s="64"/>
      <c r="H13" s="25">
        <f t="shared" si="2"/>
        <v>0</v>
      </c>
      <c r="I13" s="24">
        <f t="shared" si="3"/>
        <v>0</v>
      </c>
    </row>
    <row r="14" spans="1:16" x14ac:dyDescent="0.25">
      <c r="A14" s="60"/>
      <c r="B14" s="61"/>
      <c r="C14" s="62">
        <v>0</v>
      </c>
      <c r="D14" s="23">
        <f t="shared" si="0"/>
        <v>0</v>
      </c>
      <c r="E14" s="24">
        <f t="shared" si="1"/>
        <v>0</v>
      </c>
      <c r="F14" s="63">
        <v>0</v>
      </c>
      <c r="G14" s="64"/>
      <c r="H14" s="25">
        <f t="shared" si="2"/>
        <v>0</v>
      </c>
      <c r="I14" s="24">
        <f t="shared" si="3"/>
        <v>0</v>
      </c>
    </row>
    <row r="15" spans="1:16" x14ac:dyDescent="0.25">
      <c r="A15" s="60"/>
      <c r="B15" s="61"/>
      <c r="C15" s="62">
        <v>0</v>
      </c>
      <c r="D15" s="23">
        <f t="shared" si="0"/>
        <v>0</v>
      </c>
      <c r="E15" s="24">
        <f t="shared" si="1"/>
        <v>0</v>
      </c>
      <c r="F15" s="63">
        <v>0</v>
      </c>
      <c r="G15" s="64"/>
      <c r="H15" s="25">
        <f t="shared" si="2"/>
        <v>0</v>
      </c>
      <c r="I15" s="24">
        <f t="shared" si="3"/>
        <v>0</v>
      </c>
    </row>
    <row r="16" spans="1:16" ht="15.75" thickBot="1" x14ac:dyDescent="0.3">
      <c r="A16" s="60"/>
      <c r="B16" s="61"/>
      <c r="C16" s="62">
        <v>0</v>
      </c>
      <c r="D16" s="23">
        <f t="shared" si="0"/>
        <v>0</v>
      </c>
      <c r="E16" s="24">
        <f t="shared" si="1"/>
        <v>0</v>
      </c>
      <c r="F16" s="63">
        <v>0</v>
      </c>
      <c r="G16" s="65"/>
      <c r="H16" s="25">
        <f t="shared" si="2"/>
        <v>0</v>
      </c>
      <c r="I16" s="28">
        <f t="shared" si="3"/>
        <v>0</v>
      </c>
    </row>
    <row r="17" spans="1:9" ht="17.25" thickTop="1" thickBot="1" x14ac:dyDescent="0.3">
      <c r="A17" s="271"/>
      <c r="B17" s="271"/>
      <c r="C17" s="272"/>
      <c r="D17" s="273"/>
      <c r="E17" s="272"/>
      <c r="F17" s="274" t="s">
        <v>75</v>
      </c>
      <c r="G17" s="363" t="e">
        <f>(F7*G7+F8*G8+F9*G9+F10*G10+F11*G11+F12*G12+F13*G13+F14*G14+F15*G15+F16*G16)/$G$4</f>
        <v>#DIV/0!</v>
      </c>
      <c r="H17" s="275" t="s">
        <v>76</v>
      </c>
      <c r="I17" s="27">
        <f>SUM(I7:I16)</f>
        <v>0</v>
      </c>
    </row>
    <row r="18" spans="1:9" ht="19.5" thickTop="1" x14ac:dyDescent="0.25">
      <c r="A18" s="276" t="s">
        <v>77</v>
      </c>
      <c r="B18" s="277"/>
      <c r="C18" s="278"/>
      <c r="D18" s="279"/>
      <c r="E18" s="279"/>
      <c r="F18" s="279"/>
      <c r="G18" s="280"/>
      <c r="H18" s="281"/>
      <c r="I18" s="282"/>
    </row>
    <row r="19" spans="1:9" x14ac:dyDescent="0.25">
      <c r="A19" s="60"/>
      <c r="B19" s="61"/>
      <c r="C19" s="62">
        <v>0</v>
      </c>
      <c r="D19" s="23">
        <f>C19*12</f>
        <v>0</v>
      </c>
      <c r="E19" s="24">
        <f t="shared" ref="E19:E28" si="4">D19*$I$4</f>
        <v>0</v>
      </c>
      <c r="F19" s="63">
        <v>0</v>
      </c>
      <c r="G19" s="64"/>
      <c r="H19" s="25">
        <f t="shared" ref="H19:H28" si="5">E19/12*F19*G19</f>
        <v>0</v>
      </c>
      <c r="I19" s="24">
        <f>CEILING(H19,100)</f>
        <v>0</v>
      </c>
    </row>
    <row r="20" spans="1:9" x14ac:dyDescent="0.25">
      <c r="A20" s="60"/>
      <c r="B20" s="61"/>
      <c r="C20" s="62">
        <v>0</v>
      </c>
      <c r="D20" s="23">
        <f t="shared" ref="D20:D28" si="6">C20*12</f>
        <v>0</v>
      </c>
      <c r="E20" s="24">
        <f t="shared" si="4"/>
        <v>0</v>
      </c>
      <c r="F20" s="63">
        <v>0</v>
      </c>
      <c r="G20" s="64"/>
      <c r="H20" s="25">
        <f t="shared" si="5"/>
        <v>0</v>
      </c>
      <c r="I20" s="24">
        <f t="shared" ref="I20:I28" si="7">CEILING(H20,100)</f>
        <v>0</v>
      </c>
    </row>
    <row r="21" spans="1:9" x14ac:dyDescent="0.25">
      <c r="A21" s="60"/>
      <c r="B21" s="61"/>
      <c r="C21" s="62">
        <v>0</v>
      </c>
      <c r="D21" s="23">
        <f t="shared" si="6"/>
        <v>0</v>
      </c>
      <c r="E21" s="24">
        <f t="shared" si="4"/>
        <v>0</v>
      </c>
      <c r="F21" s="63">
        <v>0</v>
      </c>
      <c r="G21" s="64"/>
      <c r="H21" s="25">
        <f t="shared" si="5"/>
        <v>0</v>
      </c>
      <c r="I21" s="24">
        <f t="shared" si="7"/>
        <v>0</v>
      </c>
    </row>
    <row r="22" spans="1:9" x14ac:dyDescent="0.25">
      <c r="A22" s="60"/>
      <c r="B22" s="61"/>
      <c r="C22" s="62">
        <v>0</v>
      </c>
      <c r="D22" s="23">
        <f t="shared" si="6"/>
        <v>0</v>
      </c>
      <c r="E22" s="24">
        <f t="shared" si="4"/>
        <v>0</v>
      </c>
      <c r="F22" s="63">
        <v>0</v>
      </c>
      <c r="G22" s="64"/>
      <c r="H22" s="25">
        <f t="shared" si="5"/>
        <v>0</v>
      </c>
      <c r="I22" s="24">
        <f t="shared" si="7"/>
        <v>0</v>
      </c>
    </row>
    <row r="23" spans="1:9" x14ac:dyDescent="0.25">
      <c r="A23" s="60"/>
      <c r="B23" s="61"/>
      <c r="C23" s="62">
        <v>0</v>
      </c>
      <c r="D23" s="23">
        <f t="shared" si="6"/>
        <v>0</v>
      </c>
      <c r="E23" s="24">
        <f t="shared" si="4"/>
        <v>0</v>
      </c>
      <c r="F23" s="63">
        <v>0</v>
      </c>
      <c r="G23" s="64"/>
      <c r="H23" s="25">
        <f t="shared" si="5"/>
        <v>0</v>
      </c>
      <c r="I23" s="24">
        <f t="shared" si="7"/>
        <v>0</v>
      </c>
    </row>
    <row r="24" spans="1:9" x14ac:dyDescent="0.25">
      <c r="A24" s="60"/>
      <c r="B24" s="61"/>
      <c r="C24" s="62">
        <v>0</v>
      </c>
      <c r="D24" s="23">
        <f t="shared" si="6"/>
        <v>0</v>
      </c>
      <c r="E24" s="24">
        <f t="shared" si="4"/>
        <v>0</v>
      </c>
      <c r="F24" s="63">
        <v>0</v>
      </c>
      <c r="G24" s="64"/>
      <c r="H24" s="25">
        <f t="shared" si="5"/>
        <v>0</v>
      </c>
      <c r="I24" s="24">
        <f t="shared" si="7"/>
        <v>0</v>
      </c>
    </row>
    <row r="25" spans="1:9" x14ac:dyDescent="0.25">
      <c r="A25" s="60"/>
      <c r="B25" s="61"/>
      <c r="C25" s="62">
        <v>0</v>
      </c>
      <c r="D25" s="23">
        <f t="shared" si="6"/>
        <v>0</v>
      </c>
      <c r="E25" s="24">
        <f t="shared" si="4"/>
        <v>0</v>
      </c>
      <c r="F25" s="63">
        <v>0</v>
      </c>
      <c r="G25" s="64"/>
      <c r="H25" s="25">
        <f t="shared" si="5"/>
        <v>0</v>
      </c>
      <c r="I25" s="24">
        <f t="shared" si="7"/>
        <v>0</v>
      </c>
    </row>
    <row r="26" spans="1:9" x14ac:dyDescent="0.25">
      <c r="A26" s="60"/>
      <c r="B26" s="61"/>
      <c r="C26" s="62">
        <v>0</v>
      </c>
      <c r="D26" s="23">
        <f t="shared" si="6"/>
        <v>0</v>
      </c>
      <c r="E26" s="24">
        <f t="shared" si="4"/>
        <v>0</v>
      </c>
      <c r="F26" s="63">
        <v>0</v>
      </c>
      <c r="G26" s="64"/>
      <c r="H26" s="25">
        <f t="shared" si="5"/>
        <v>0</v>
      </c>
      <c r="I26" s="24">
        <f t="shared" si="7"/>
        <v>0</v>
      </c>
    </row>
    <row r="27" spans="1:9" x14ac:dyDescent="0.25">
      <c r="A27" s="60"/>
      <c r="B27" s="61"/>
      <c r="C27" s="62">
        <v>0</v>
      </c>
      <c r="D27" s="23">
        <f t="shared" si="6"/>
        <v>0</v>
      </c>
      <c r="E27" s="24">
        <f t="shared" si="4"/>
        <v>0</v>
      </c>
      <c r="F27" s="63">
        <v>0</v>
      </c>
      <c r="G27" s="64"/>
      <c r="H27" s="25">
        <f t="shared" si="5"/>
        <v>0</v>
      </c>
      <c r="I27" s="24">
        <f t="shared" si="7"/>
        <v>0</v>
      </c>
    </row>
    <row r="28" spans="1:9" ht="15.75" thickBot="1" x14ac:dyDescent="0.3">
      <c r="A28" s="60"/>
      <c r="B28" s="61"/>
      <c r="C28" s="62">
        <v>0</v>
      </c>
      <c r="D28" s="23">
        <f t="shared" si="6"/>
        <v>0</v>
      </c>
      <c r="E28" s="24">
        <f t="shared" si="4"/>
        <v>0</v>
      </c>
      <c r="F28" s="66">
        <v>0</v>
      </c>
      <c r="G28" s="65"/>
      <c r="H28" s="26">
        <f t="shared" si="5"/>
        <v>0</v>
      </c>
      <c r="I28" s="28">
        <f t="shared" si="7"/>
        <v>0</v>
      </c>
    </row>
    <row r="29" spans="1:9" ht="16.5" thickBot="1" x14ac:dyDescent="0.3">
      <c r="A29" s="271"/>
      <c r="B29" s="271"/>
      <c r="C29" s="272"/>
      <c r="D29" s="283"/>
      <c r="E29" s="284"/>
      <c r="F29" s="285" t="s">
        <v>75</v>
      </c>
      <c r="G29" s="364" t="e">
        <f>(F19*G19+F20*G20+F21*G21+F22*G22+F23*G23+F24*G24+F25*G25+F26*G26+F27*G27+F28*G28)/$G$4</f>
        <v>#DIV/0!</v>
      </c>
      <c r="H29" s="286" t="s">
        <v>76</v>
      </c>
      <c r="I29" s="32">
        <f>SUM(I19:I28)</f>
        <v>0</v>
      </c>
    </row>
    <row r="30" spans="1:9" ht="18.75" x14ac:dyDescent="0.25">
      <c r="A30" s="276" t="s">
        <v>63</v>
      </c>
      <c r="B30" s="287"/>
      <c r="C30" s="288"/>
      <c r="D30" s="287"/>
      <c r="E30" s="287"/>
      <c r="F30" s="288"/>
      <c r="G30" s="289"/>
      <c r="H30" s="290"/>
      <c r="I30" s="291"/>
    </row>
    <row r="31" spans="1:9" x14ac:dyDescent="0.25">
      <c r="A31" s="60"/>
      <c r="B31" s="61"/>
      <c r="C31" s="62">
        <v>0</v>
      </c>
      <c r="D31" s="23">
        <f t="shared" ref="D31:D40" si="8">C31*12</f>
        <v>0</v>
      </c>
      <c r="E31" s="24">
        <f>D31*$H$4</f>
        <v>0</v>
      </c>
      <c r="F31" s="67">
        <v>0</v>
      </c>
      <c r="G31" s="68"/>
      <c r="H31" s="30">
        <f t="shared" ref="H31:H40" si="9">E31/12*F31*G31</f>
        <v>0</v>
      </c>
      <c r="I31" s="29">
        <f>CEILING(H31,100)</f>
        <v>0</v>
      </c>
    </row>
    <row r="32" spans="1:9" x14ac:dyDescent="0.25">
      <c r="A32" s="60"/>
      <c r="B32" s="61"/>
      <c r="C32" s="62">
        <v>0</v>
      </c>
      <c r="D32" s="23">
        <f t="shared" si="8"/>
        <v>0</v>
      </c>
      <c r="E32" s="24">
        <f t="shared" ref="E32:E40" si="10">D32*$H$4</f>
        <v>0</v>
      </c>
      <c r="F32" s="67">
        <v>0</v>
      </c>
      <c r="G32" s="68"/>
      <c r="H32" s="30">
        <f t="shared" si="9"/>
        <v>0</v>
      </c>
      <c r="I32" s="29">
        <f t="shared" ref="I32:I40" si="11">CEILING(H32,100)</f>
        <v>0</v>
      </c>
    </row>
    <row r="33" spans="1:16" x14ac:dyDescent="0.25">
      <c r="A33" s="60"/>
      <c r="B33" s="61"/>
      <c r="C33" s="62">
        <v>0</v>
      </c>
      <c r="D33" s="23">
        <f t="shared" si="8"/>
        <v>0</v>
      </c>
      <c r="E33" s="24">
        <f t="shared" si="10"/>
        <v>0</v>
      </c>
      <c r="F33" s="67">
        <v>0</v>
      </c>
      <c r="G33" s="68"/>
      <c r="H33" s="30">
        <f t="shared" si="9"/>
        <v>0</v>
      </c>
      <c r="I33" s="29">
        <f t="shared" si="11"/>
        <v>0</v>
      </c>
    </row>
    <row r="34" spans="1:16" x14ac:dyDescent="0.25">
      <c r="A34" s="60"/>
      <c r="B34" s="61"/>
      <c r="C34" s="62">
        <v>0</v>
      </c>
      <c r="D34" s="23">
        <f t="shared" si="8"/>
        <v>0</v>
      </c>
      <c r="E34" s="24">
        <f t="shared" si="10"/>
        <v>0</v>
      </c>
      <c r="F34" s="67">
        <v>0</v>
      </c>
      <c r="G34" s="68"/>
      <c r="H34" s="30">
        <f t="shared" si="9"/>
        <v>0</v>
      </c>
      <c r="I34" s="29">
        <f t="shared" si="11"/>
        <v>0</v>
      </c>
    </row>
    <row r="35" spans="1:16" x14ac:dyDescent="0.25">
      <c r="A35" s="60"/>
      <c r="B35" s="61"/>
      <c r="C35" s="62">
        <v>0</v>
      </c>
      <c r="D35" s="23">
        <f t="shared" si="8"/>
        <v>0</v>
      </c>
      <c r="E35" s="24">
        <f t="shared" si="10"/>
        <v>0</v>
      </c>
      <c r="F35" s="67">
        <v>0</v>
      </c>
      <c r="G35" s="68"/>
      <c r="H35" s="30">
        <f t="shared" si="9"/>
        <v>0</v>
      </c>
      <c r="I35" s="29">
        <f t="shared" si="11"/>
        <v>0</v>
      </c>
    </row>
    <row r="36" spans="1:16" x14ac:dyDescent="0.25">
      <c r="A36" s="60"/>
      <c r="B36" s="61"/>
      <c r="C36" s="62">
        <v>0</v>
      </c>
      <c r="D36" s="23">
        <f t="shared" si="8"/>
        <v>0</v>
      </c>
      <c r="E36" s="24">
        <f t="shared" si="10"/>
        <v>0</v>
      </c>
      <c r="F36" s="67">
        <v>0</v>
      </c>
      <c r="G36" s="68"/>
      <c r="H36" s="30">
        <f t="shared" si="9"/>
        <v>0</v>
      </c>
      <c r="I36" s="29">
        <f t="shared" si="11"/>
        <v>0</v>
      </c>
    </row>
    <row r="37" spans="1:16" x14ac:dyDescent="0.25">
      <c r="A37" s="60"/>
      <c r="B37" s="61"/>
      <c r="C37" s="62">
        <v>0</v>
      </c>
      <c r="D37" s="23">
        <f t="shared" si="8"/>
        <v>0</v>
      </c>
      <c r="E37" s="24">
        <f t="shared" si="10"/>
        <v>0</v>
      </c>
      <c r="F37" s="67">
        <v>0</v>
      </c>
      <c r="G37" s="68"/>
      <c r="H37" s="30">
        <f t="shared" si="9"/>
        <v>0</v>
      </c>
      <c r="I37" s="29">
        <f t="shared" si="11"/>
        <v>0</v>
      </c>
    </row>
    <row r="38" spans="1:16" x14ac:dyDescent="0.25">
      <c r="A38" s="60"/>
      <c r="B38" s="61"/>
      <c r="C38" s="62">
        <v>0</v>
      </c>
      <c r="D38" s="23">
        <f t="shared" si="8"/>
        <v>0</v>
      </c>
      <c r="E38" s="24">
        <f t="shared" si="10"/>
        <v>0</v>
      </c>
      <c r="F38" s="67">
        <v>0</v>
      </c>
      <c r="G38" s="68"/>
      <c r="H38" s="30">
        <f t="shared" si="9"/>
        <v>0</v>
      </c>
      <c r="I38" s="29">
        <f t="shared" si="11"/>
        <v>0</v>
      </c>
    </row>
    <row r="39" spans="1:16" x14ac:dyDescent="0.25">
      <c r="A39" s="60"/>
      <c r="B39" s="61"/>
      <c r="C39" s="62">
        <v>0</v>
      </c>
      <c r="D39" s="23">
        <f t="shared" si="8"/>
        <v>0</v>
      </c>
      <c r="E39" s="24">
        <f t="shared" si="10"/>
        <v>0</v>
      </c>
      <c r="F39" s="67">
        <v>0</v>
      </c>
      <c r="G39" s="68"/>
      <c r="H39" s="30">
        <f t="shared" si="9"/>
        <v>0</v>
      </c>
      <c r="I39" s="29">
        <f t="shared" si="11"/>
        <v>0</v>
      </c>
    </row>
    <row r="40" spans="1:16" ht="15.75" thickBot="1" x14ac:dyDescent="0.3">
      <c r="A40" s="60"/>
      <c r="B40" s="61"/>
      <c r="C40" s="62">
        <v>0</v>
      </c>
      <c r="D40" s="23">
        <f t="shared" si="8"/>
        <v>0</v>
      </c>
      <c r="E40" s="24">
        <f t="shared" si="10"/>
        <v>0</v>
      </c>
      <c r="F40" s="69">
        <v>0</v>
      </c>
      <c r="G40" s="70"/>
      <c r="H40" s="31">
        <f t="shared" si="9"/>
        <v>0</v>
      </c>
      <c r="I40" s="48">
        <f t="shared" si="11"/>
        <v>0</v>
      </c>
    </row>
    <row r="41" spans="1:16" ht="16.5" thickBot="1" x14ac:dyDescent="0.3">
      <c r="F41" s="292" t="s">
        <v>75</v>
      </c>
      <c r="G41" s="365" t="e">
        <f>(F31*G31+F32*G32+F33*G33+F34*G34+F35*G35+F36*G36+F37*G37+F38*G38+F39*G39+F40*G40)/$G$4</f>
        <v>#DIV/0!</v>
      </c>
      <c r="H41" s="293" t="s">
        <v>76</v>
      </c>
      <c r="I41" s="59">
        <f>SUM(I31:I40)</f>
        <v>0</v>
      </c>
    </row>
    <row r="42" spans="1:16" ht="19.5" thickBot="1" x14ac:dyDescent="0.3">
      <c r="F42" s="294"/>
      <c r="G42" s="295"/>
      <c r="H42" s="296" t="s">
        <v>78</v>
      </c>
      <c r="I42" s="32">
        <f>I29+I41</f>
        <v>0</v>
      </c>
    </row>
    <row r="43" spans="1:16" ht="18.75" x14ac:dyDescent="0.25">
      <c r="A43" s="297" t="s">
        <v>170</v>
      </c>
      <c r="B43" s="298"/>
      <c r="C43" s="298"/>
      <c r="D43" s="298"/>
      <c r="E43" s="298"/>
    </row>
    <row r="44" spans="1:16" ht="45" x14ac:dyDescent="0.25">
      <c r="A44" s="299" t="s">
        <v>79</v>
      </c>
      <c r="B44" s="300" t="s">
        <v>69</v>
      </c>
      <c r="C44" s="301" t="s">
        <v>80</v>
      </c>
      <c r="D44" s="302" t="s">
        <v>81</v>
      </c>
      <c r="E44" s="303" t="s">
        <v>82</v>
      </c>
      <c r="F44" s="170" t="s">
        <v>72</v>
      </c>
      <c r="G44" s="354" t="s">
        <v>83</v>
      </c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x14ac:dyDescent="0.25">
      <c r="A45" s="71"/>
      <c r="B45" s="72"/>
      <c r="C45" s="72"/>
      <c r="D45" s="73">
        <v>0</v>
      </c>
      <c r="E45" s="74">
        <v>0</v>
      </c>
      <c r="F45" s="75"/>
      <c r="G45" s="33">
        <f>D45*E45*F45</f>
        <v>0</v>
      </c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x14ac:dyDescent="0.25">
      <c r="A46" s="71"/>
      <c r="B46" s="72"/>
      <c r="C46" s="72"/>
      <c r="D46" s="73">
        <v>0</v>
      </c>
      <c r="E46" s="74">
        <v>0</v>
      </c>
      <c r="F46" s="75"/>
      <c r="G46" s="33">
        <f t="shared" ref="G46:G49" si="12">D46*E46*F46</f>
        <v>0</v>
      </c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16" x14ac:dyDescent="0.25">
      <c r="A47" s="71"/>
      <c r="B47" s="72"/>
      <c r="C47" s="72"/>
      <c r="D47" s="73">
        <v>0</v>
      </c>
      <c r="E47" s="74">
        <v>0</v>
      </c>
      <c r="F47" s="75"/>
      <c r="G47" s="33">
        <f t="shared" si="12"/>
        <v>0</v>
      </c>
      <c r="H47" s="305"/>
      <c r="I47" s="305"/>
      <c r="J47" s="305"/>
      <c r="K47" s="305"/>
      <c r="L47" s="305"/>
      <c r="M47" s="305"/>
      <c r="N47" s="305"/>
      <c r="O47" s="305"/>
      <c r="P47" s="305"/>
    </row>
    <row r="48" spans="1:16" x14ac:dyDescent="0.25">
      <c r="A48" s="71"/>
      <c r="B48" s="72"/>
      <c r="C48" s="72"/>
      <c r="D48" s="73">
        <v>0</v>
      </c>
      <c r="E48" s="74">
        <v>0</v>
      </c>
      <c r="F48" s="75"/>
      <c r="G48" s="33">
        <f t="shared" si="12"/>
        <v>0</v>
      </c>
      <c r="H48" s="305"/>
      <c r="I48" s="305"/>
      <c r="J48" s="305"/>
      <c r="K48" s="305"/>
      <c r="L48" s="305"/>
      <c r="M48" s="305"/>
      <c r="N48" s="305"/>
      <c r="O48" s="305"/>
      <c r="P48" s="305"/>
    </row>
    <row r="49" spans="1:16" ht="15.75" thickBot="1" x14ac:dyDescent="0.3">
      <c r="A49" s="71"/>
      <c r="B49" s="72"/>
      <c r="C49" s="72"/>
      <c r="D49" s="73">
        <v>0</v>
      </c>
      <c r="E49" s="74">
        <v>0</v>
      </c>
      <c r="F49" s="75"/>
      <c r="G49" s="33">
        <f t="shared" si="12"/>
        <v>0</v>
      </c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5.75" thickBot="1" x14ac:dyDescent="0.3">
      <c r="A50" s="306"/>
      <c r="B50" s="306"/>
      <c r="C50" s="306"/>
      <c r="D50" s="306"/>
      <c r="E50" s="248"/>
      <c r="F50" s="307" t="s">
        <v>76</v>
      </c>
      <c r="G50" s="33">
        <f>SUM(G45:G49)</f>
        <v>0</v>
      </c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16" ht="18.75" x14ac:dyDescent="0.25">
      <c r="A51" s="190" t="s">
        <v>171</v>
      </c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1" t="s">
        <v>79</v>
      </c>
      <c r="B52" s="312" t="s">
        <v>84</v>
      </c>
      <c r="C52" s="313" t="s">
        <v>82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77"/>
      <c r="B53" s="78"/>
      <c r="C53" s="7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77"/>
      <c r="B54" s="78"/>
      <c r="C54" s="7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77"/>
      <c r="B55" s="78"/>
      <c r="C55" s="7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x14ac:dyDescent="0.25">
      <c r="A56" s="77"/>
      <c r="B56" s="78"/>
      <c r="C56" s="7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16" x14ac:dyDescent="0.25">
      <c r="A57" s="77"/>
      <c r="B57" s="78"/>
      <c r="C57" s="7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5.75" thickBot="1" x14ac:dyDescent="0.3">
      <c r="A58" s="314"/>
      <c r="B58" s="314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1:16" ht="24" thickBot="1" x14ac:dyDescent="0.3">
      <c r="A59" s="317" t="s">
        <v>85</v>
      </c>
      <c r="B59" s="314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1:16" ht="45" x14ac:dyDescent="0.25">
      <c r="A60" s="202"/>
      <c r="B60" s="203" t="s">
        <v>86</v>
      </c>
      <c r="C60" s="204" t="s">
        <v>87</v>
      </c>
      <c r="D60" s="205" t="s">
        <v>88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1:16" ht="45.75" customHeight="1" x14ac:dyDescent="0.25">
      <c r="A61" s="206" t="s">
        <v>89</v>
      </c>
      <c r="B61" s="80"/>
      <c r="C61" s="81"/>
      <c r="D61" s="82">
        <v>0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ht="45.75" customHeight="1" x14ac:dyDescent="0.25">
      <c r="A62" s="206" t="s">
        <v>90</v>
      </c>
      <c r="B62" s="80"/>
      <c r="C62" s="81"/>
      <c r="D62" s="82">
        <v>0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1:16" ht="45.75" customHeight="1" x14ac:dyDescent="0.25">
      <c r="A63" s="206" t="s">
        <v>202</v>
      </c>
      <c r="B63" s="80"/>
      <c r="C63" s="81"/>
      <c r="D63" s="82">
        <v>0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1:16" ht="45.75" customHeight="1" x14ac:dyDescent="0.25">
      <c r="A64" s="206" t="s">
        <v>91</v>
      </c>
      <c r="B64" s="80"/>
      <c r="C64" s="81"/>
      <c r="D64" s="82">
        <v>0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1:16" ht="45.75" customHeight="1" x14ac:dyDescent="0.25">
      <c r="A65" s="206" t="s">
        <v>92</v>
      </c>
      <c r="B65" s="80"/>
      <c r="C65" s="81"/>
      <c r="D65" s="82">
        <v>0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1:16" ht="45.75" customHeight="1" x14ac:dyDescent="0.25">
      <c r="A66" s="206" t="s">
        <v>93</v>
      </c>
      <c r="B66" s="80"/>
      <c r="C66" s="81"/>
      <c r="D66" s="82">
        <v>0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1:16" ht="45.75" customHeight="1" x14ac:dyDescent="0.25">
      <c r="A67" s="206" t="s">
        <v>94</v>
      </c>
      <c r="B67" s="80"/>
      <c r="C67" s="81"/>
      <c r="D67" s="82">
        <v>0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1:16" ht="45.75" customHeight="1" thickBot="1" x14ac:dyDescent="0.3">
      <c r="A68" s="206" t="s">
        <v>95</v>
      </c>
      <c r="B68" s="207"/>
      <c r="C68" s="208"/>
      <c r="D68" s="49">
        <f>E83</f>
        <v>0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1:16" ht="17.25" thickTop="1" thickBot="1" x14ac:dyDescent="0.3">
      <c r="A69" s="420" t="s">
        <v>203</v>
      </c>
      <c r="B69" s="318"/>
      <c r="C69" s="319" t="s">
        <v>96</v>
      </c>
      <c r="D69" s="34">
        <f>SUM(D61:D68)</f>
        <v>0</v>
      </c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16.5" thickTop="1" x14ac:dyDescent="0.25">
      <c r="A70" s="320"/>
      <c r="B70" s="320"/>
      <c r="C70" s="321"/>
      <c r="D70" s="322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ht="26.25" x14ac:dyDescent="0.25">
      <c r="A71" s="211" t="s">
        <v>97</v>
      </c>
      <c r="B71" s="212"/>
      <c r="C71" s="212"/>
      <c r="D71" s="213"/>
      <c r="E71" s="214"/>
      <c r="F71" s="323"/>
      <c r="G71" s="323"/>
      <c r="H71" s="323"/>
      <c r="I71" s="323"/>
      <c r="J71" s="248"/>
      <c r="K71" s="248"/>
      <c r="L71" s="248"/>
      <c r="M71" s="248"/>
      <c r="N71" s="248"/>
      <c r="O71" s="248"/>
      <c r="P71" s="248"/>
    </row>
    <row r="72" spans="1:16" x14ac:dyDescent="0.25">
      <c r="A72" s="222" t="s">
        <v>98</v>
      </c>
      <c r="B72" s="222" t="s">
        <v>99</v>
      </c>
      <c r="C72" s="222" t="s">
        <v>100</v>
      </c>
      <c r="D72" s="223" t="s">
        <v>101</v>
      </c>
      <c r="E72" s="223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83"/>
      <c r="B73" s="83"/>
      <c r="C73" s="83"/>
      <c r="D73" s="84"/>
      <c r="E73" s="85">
        <v>0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80"/>
      <c r="B74" s="80"/>
      <c r="C74" s="80"/>
      <c r="D74" s="86"/>
      <c r="E74" s="85">
        <v>0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80"/>
      <c r="B75" s="80"/>
      <c r="C75" s="80"/>
      <c r="D75" s="86"/>
      <c r="E75" s="85">
        <v>0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80"/>
      <c r="B76" s="80"/>
      <c r="C76" s="80"/>
      <c r="D76" s="86"/>
      <c r="E76" s="85">
        <v>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80"/>
      <c r="B77" s="80"/>
      <c r="C77" s="80"/>
      <c r="D77" s="86"/>
      <c r="E77" s="85">
        <v>0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80"/>
      <c r="B78" s="80"/>
      <c r="C78" s="80"/>
      <c r="D78" s="86"/>
      <c r="E78" s="85">
        <v>0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</row>
    <row r="79" spans="1:16" x14ac:dyDescent="0.25">
      <c r="A79" s="80"/>
      <c r="B79" s="80"/>
      <c r="C79" s="80"/>
      <c r="D79" s="86"/>
      <c r="E79" s="85">
        <v>0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80"/>
      <c r="B80" s="80"/>
      <c r="C80" s="80"/>
      <c r="D80" s="86"/>
      <c r="E80" s="85">
        <v>0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80"/>
      <c r="B81" s="80"/>
      <c r="C81" s="80"/>
      <c r="D81" s="86"/>
      <c r="E81" s="85">
        <v>0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ht="15.75" thickBot="1" x14ac:dyDescent="0.3">
      <c r="A82" s="80"/>
      <c r="B82" s="80"/>
      <c r="C82" s="80"/>
      <c r="D82" s="88"/>
      <c r="E82" s="85">
        <v>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ht="17.25" thickTop="1" thickBot="1" x14ac:dyDescent="0.3">
      <c r="A83" s="324"/>
      <c r="B83" s="325"/>
      <c r="C83" s="326"/>
      <c r="D83" s="327" t="s">
        <v>76</v>
      </c>
      <c r="E83" s="35">
        <f>SUM(E73:E82)</f>
        <v>0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ht="24" thickTop="1" x14ac:dyDescent="0.25">
      <c r="A84" s="328" t="s">
        <v>103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26.25" x14ac:dyDescent="0.25">
      <c r="A85" s="329" t="s">
        <v>204</v>
      </c>
      <c r="B85" s="330"/>
      <c r="C85" s="330"/>
      <c r="D85" s="330"/>
      <c r="E85" s="330"/>
      <c r="F85" s="330"/>
      <c r="G85" s="331"/>
      <c r="H85" s="332"/>
      <c r="I85" s="332"/>
      <c r="J85" s="248"/>
      <c r="K85" s="248"/>
      <c r="L85" s="248"/>
      <c r="M85" s="248"/>
      <c r="N85" s="248"/>
      <c r="O85" s="248"/>
      <c r="P85" s="248"/>
    </row>
    <row r="86" spans="1:16" ht="60" x14ac:dyDescent="0.25">
      <c r="B86" s="333" t="s">
        <v>105</v>
      </c>
      <c r="C86" s="333" t="s">
        <v>106</v>
      </c>
      <c r="D86" s="222" t="s">
        <v>167</v>
      </c>
      <c r="E86" s="334" t="s">
        <v>107</v>
      </c>
      <c r="F86" s="334" t="s">
        <v>108</v>
      </c>
      <c r="G86" s="334" t="s">
        <v>109</v>
      </c>
      <c r="H86" s="335" t="s">
        <v>110</v>
      </c>
      <c r="J86" s="248"/>
      <c r="K86" s="248"/>
      <c r="L86" s="248"/>
      <c r="M86" s="248"/>
      <c r="N86" s="248"/>
      <c r="O86" s="248"/>
      <c r="P86" s="248"/>
    </row>
    <row r="87" spans="1:16" x14ac:dyDescent="0.25">
      <c r="B87" s="90"/>
      <c r="C87" s="90"/>
      <c r="D87" s="90"/>
      <c r="E87" s="91"/>
      <c r="F87" s="92"/>
      <c r="G87" s="147">
        <v>0</v>
      </c>
      <c r="H87" s="145">
        <f>E87*G87</f>
        <v>0</v>
      </c>
      <c r="J87" s="248"/>
      <c r="K87" s="248"/>
      <c r="L87" s="248"/>
      <c r="M87" s="248"/>
      <c r="N87" s="248"/>
      <c r="O87" s="248"/>
      <c r="P87" s="248"/>
    </row>
    <row r="88" spans="1:16" x14ac:dyDescent="0.25">
      <c r="B88" s="90"/>
      <c r="C88" s="90"/>
      <c r="D88" s="90"/>
      <c r="E88" s="91"/>
      <c r="F88" s="92"/>
      <c r="G88" s="147">
        <v>0</v>
      </c>
      <c r="H88" s="145">
        <f t="shared" ref="H88:H96" si="13">E88*G88</f>
        <v>0</v>
      </c>
      <c r="J88" s="248"/>
      <c r="K88" s="248"/>
      <c r="L88" s="248"/>
      <c r="M88" s="248"/>
      <c r="N88" s="248"/>
      <c r="O88" s="248"/>
      <c r="P88" s="248"/>
    </row>
    <row r="89" spans="1:16" x14ac:dyDescent="0.25">
      <c r="B89" s="90"/>
      <c r="C89" s="90"/>
      <c r="D89" s="90"/>
      <c r="E89" s="91"/>
      <c r="F89" s="92"/>
      <c r="G89" s="147">
        <v>0</v>
      </c>
      <c r="H89" s="145">
        <f t="shared" si="13"/>
        <v>0</v>
      </c>
      <c r="J89" s="248"/>
      <c r="K89" s="248"/>
      <c r="L89" s="248"/>
      <c r="M89" s="248"/>
      <c r="N89" s="248"/>
      <c r="O89" s="248"/>
      <c r="P89" s="248"/>
    </row>
    <row r="90" spans="1:16" x14ac:dyDescent="0.25">
      <c r="B90" s="90"/>
      <c r="C90" s="90"/>
      <c r="D90" s="90"/>
      <c r="E90" s="91"/>
      <c r="F90" s="92"/>
      <c r="G90" s="147">
        <v>0</v>
      </c>
      <c r="H90" s="145">
        <f t="shared" si="13"/>
        <v>0</v>
      </c>
      <c r="J90" s="248"/>
      <c r="K90" s="248"/>
      <c r="L90" s="248"/>
      <c r="M90" s="248"/>
      <c r="N90" s="248"/>
      <c r="O90" s="248"/>
      <c r="P90" s="248"/>
    </row>
    <row r="91" spans="1:16" x14ac:dyDescent="0.25">
      <c r="B91" s="90"/>
      <c r="C91" s="90"/>
      <c r="D91" s="90"/>
      <c r="E91" s="91"/>
      <c r="F91" s="92"/>
      <c r="G91" s="147">
        <v>0</v>
      </c>
      <c r="H91" s="145">
        <f t="shared" si="13"/>
        <v>0</v>
      </c>
      <c r="J91" s="248"/>
      <c r="K91" s="248"/>
      <c r="L91" s="248"/>
      <c r="M91" s="248"/>
      <c r="N91" s="248"/>
      <c r="O91" s="248"/>
      <c r="P91" s="248"/>
    </row>
    <row r="92" spans="1:16" x14ac:dyDescent="0.25">
      <c r="B92" s="90"/>
      <c r="C92" s="90"/>
      <c r="D92" s="90"/>
      <c r="E92" s="91"/>
      <c r="F92" s="92"/>
      <c r="G92" s="147">
        <v>0</v>
      </c>
      <c r="H92" s="145">
        <f t="shared" si="13"/>
        <v>0</v>
      </c>
      <c r="J92" s="248"/>
      <c r="K92" s="248"/>
      <c r="L92" s="248"/>
      <c r="M92" s="248"/>
      <c r="N92" s="248"/>
      <c r="O92" s="248"/>
      <c r="P92" s="248"/>
    </row>
    <row r="93" spans="1:16" x14ac:dyDescent="0.25">
      <c r="B93" s="90"/>
      <c r="C93" s="90"/>
      <c r="D93" s="90"/>
      <c r="E93" s="91"/>
      <c r="F93" s="92"/>
      <c r="G93" s="147">
        <v>0</v>
      </c>
      <c r="H93" s="145">
        <f t="shared" si="13"/>
        <v>0</v>
      </c>
      <c r="J93" s="248"/>
      <c r="K93" s="248"/>
      <c r="L93" s="248"/>
      <c r="M93" s="248"/>
      <c r="N93" s="248"/>
      <c r="O93" s="248"/>
      <c r="P93" s="248"/>
    </row>
    <row r="94" spans="1:16" x14ac:dyDescent="0.25">
      <c r="B94" s="90"/>
      <c r="C94" s="90"/>
      <c r="D94" s="90"/>
      <c r="E94" s="91"/>
      <c r="F94" s="92"/>
      <c r="G94" s="147">
        <v>0</v>
      </c>
      <c r="H94" s="145">
        <f t="shared" si="13"/>
        <v>0</v>
      </c>
      <c r="J94" s="248"/>
      <c r="K94" s="248"/>
      <c r="L94" s="248"/>
      <c r="M94" s="248"/>
      <c r="N94" s="248"/>
      <c r="O94" s="248"/>
      <c r="P94" s="248"/>
    </row>
    <row r="95" spans="1:16" x14ac:dyDescent="0.25">
      <c r="B95" s="90"/>
      <c r="C95" s="90"/>
      <c r="D95" s="90"/>
      <c r="E95" s="91"/>
      <c r="F95" s="92"/>
      <c r="G95" s="147">
        <v>0</v>
      </c>
      <c r="H95" s="145">
        <f t="shared" si="13"/>
        <v>0</v>
      </c>
      <c r="J95" s="248"/>
      <c r="K95" s="248"/>
      <c r="L95" s="248"/>
      <c r="M95" s="248"/>
      <c r="N95" s="248"/>
      <c r="O95" s="248"/>
      <c r="P95" s="248"/>
    </row>
    <row r="96" spans="1:16" x14ac:dyDescent="0.25">
      <c r="B96" s="90"/>
      <c r="C96" s="90"/>
      <c r="D96" s="90"/>
      <c r="E96" s="91"/>
      <c r="F96" s="92"/>
      <c r="G96" s="147">
        <v>0</v>
      </c>
      <c r="H96" s="145">
        <f t="shared" si="13"/>
        <v>0</v>
      </c>
      <c r="J96" s="248"/>
      <c r="K96" s="248"/>
      <c r="L96" s="248"/>
      <c r="M96" s="248"/>
      <c r="N96" s="248"/>
      <c r="O96" s="248"/>
      <c r="P96" s="248"/>
    </row>
    <row r="97" spans="1:16" ht="16.5" thickBot="1" x14ac:dyDescent="0.3">
      <c r="B97" s="248"/>
      <c r="C97" s="336"/>
      <c r="D97" s="336"/>
      <c r="E97" s="336"/>
      <c r="F97" s="337"/>
      <c r="G97" s="338" t="s">
        <v>76</v>
      </c>
      <c r="H97" s="51">
        <f>SUM(H87:H96)</f>
        <v>0</v>
      </c>
      <c r="J97" s="248"/>
      <c r="K97" s="248"/>
      <c r="L97" s="248"/>
      <c r="M97" s="248"/>
      <c r="N97" s="248"/>
      <c r="O97" s="248"/>
      <c r="P97" s="248"/>
    </row>
    <row r="98" spans="1:16" ht="15.75" thickTop="1" x14ac:dyDescent="0.25">
      <c r="A98" s="248"/>
      <c r="B98" s="339"/>
      <c r="C98" s="339"/>
      <c r="D98" s="339"/>
      <c r="E98" s="340"/>
      <c r="F98" s="340"/>
      <c r="G98" s="323"/>
      <c r="H98" s="341"/>
      <c r="I98" s="341"/>
      <c r="J98" s="248"/>
      <c r="K98" s="248"/>
      <c r="L98" s="248"/>
      <c r="M98" s="248"/>
      <c r="N98" s="248"/>
      <c r="O98" s="248"/>
      <c r="P98" s="248"/>
    </row>
    <row r="99" spans="1:16" ht="26.25" x14ac:dyDescent="0.25">
      <c r="A99" s="211" t="s">
        <v>111</v>
      </c>
      <c r="B99" s="220"/>
      <c r="C99" s="220"/>
      <c r="D99" s="342"/>
      <c r="E99" s="342"/>
      <c r="F99" s="342"/>
      <c r="G99" s="342"/>
      <c r="H99" s="342"/>
      <c r="I99" s="342"/>
      <c r="J99" s="342"/>
      <c r="K99" s="342"/>
      <c r="L99" s="343"/>
      <c r="M99" s="248"/>
      <c r="N99" s="248"/>
      <c r="O99" s="248"/>
      <c r="P99" s="248"/>
    </row>
    <row r="100" spans="1:16" ht="45" x14ac:dyDescent="0.25">
      <c r="A100" s="222" t="s">
        <v>112</v>
      </c>
      <c r="B100" s="222" t="s">
        <v>113</v>
      </c>
      <c r="C100" s="222" t="s">
        <v>106</v>
      </c>
      <c r="D100" s="222" t="s">
        <v>167</v>
      </c>
      <c r="E100" s="223" t="s">
        <v>107</v>
      </c>
      <c r="F100" s="344" t="s">
        <v>123</v>
      </c>
      <c r="G100" s="223" t="s">
        <v>108</v>
      </c>
      <c r="H100" s="222" t="s">
        <v>173</v>
      </c>
      <c r="I100" s="222" t="s">
        <v>114</v>
      </c>
      <c r="J100" s="224" t="s">
        <v>174</v>
      </c>
      <c r="K100" s="345" t="s">
        <v>115</v>
      </c>
      <c r="L100" s="224" t="s">
        <v>175</v>
      </c>
      <c r="M100" s="248"/>
      <c r="N100" s="248"/>
      <c r="O100" s="248"/>
      <c r="P100" s="248"/>
    </row>
    <row r="101" spans="1:16" x14ac:dyDescent="0.25">
      <c r="A101" s="93" t="s">
        <v>2</v>
      </c>
      <c r="B101" s="93"/>
      <c r="C101" s="93"/>
      <c r="D101" s="94"/>
      <c r="E101" s="95">
        <v>0</v>
      </c>
      <c r="F101" s="21">
        <f>IF(A101=LISTE!$E$3,36,IF(A101=LISTE!$E$4,60,0))</f>
        <v>0</v>
      </c>
      <c r="G101" s="96"/>
      <c r="H101" s="97"/>
      <c r="I101" s="148">
        <v>0</v>
      </c>
      <c r="J101" s="36" t="str">
        <f>IF(F101=0,"",E101/F101*12*I101)</f>
        <v/>
      </c>
      <c r="K101" s="104"/>
      <c r="L101" s="36" t="str">
        <f>IF(J101="","",J101/12*K101)</f>
        <v/>
      </c>
      <c r="M101" s="248"/>
      <c r="N101" s="248"/>
      <c r="O101" s="248"/>
      <c r="P101" s="248"/>
    </row>
    <row r="102" spans="1:16" x14ac:dyDescent="0.25">
      <c r="A102" s="93" t="s">
        <v>2</v>
      </c>
      <c r="B102" s="93"/>
      <c r="C102" s="93"/>
      <c r="D102" s="94"/>
      <c r="E102" s="95">
        <v>0</v>
      </c>
      <c r="F102" s="21">
        <f>IF(A102=LISTE!$E$3,36,IF(A102=LISTE!$E$4,60,0))</f>
        <v>0</v>
      </c>
      <c r="G102" s="96"/>
      <c r="H102" s="97"/>
      <c r="I102" s="148">
        <v>0</v>
      </c>
      <c r="J102" s="36" t="str">
        <f t="shared" ref="J102:J110" si="14">IF(F102=0,"",E102/F102*12*I102)</f>
        <v/>
      </c>
      <c r="K102" s="104"/>
      <c r="L102" s="36" t="str">
        <f t="shared" ref="L102:L110" si="15">IF(J102="","",J102/12*K102)</f>
        <v/>
      </c>
      <c r="M102" s="248"/>
      <c r="N102" s="248"/>
      <c r="O102" s="248"/>
      <c r="P102" s="248"/>
    </row>
    <row r="103" spans="1:16" x14ac:dyDescent="0.25">
      <c r="A103" s="93" t="s">
        <v>2</v>
      </c>
      <c r="B103" s="93"/>
      <c r="C103" s="93"/>
      <c r="D103" s="94"/>
      <c r="E103" s="95">
        <v>0</v>
      </c>
      <c r="F103" s="21">
        <f>IF(A103=LISTE!$E$3,36,IF(A103=LISTE!$E$4,60,0))</f>
        <v>0</v>
      </c>
      <c r="G103" s="96"/>
      <c r="H103" s="94"/>
      <c r="I103" s="148">
        <v>0</v>
      </c>
      <c r="J103" s="36" t="str">
        <f t="shared" si="14"/>
        <v/>
      </c>
      <c r="K103" s="104"/>
      <c r="L103" s="36" t="str">
        <f t="shared" si="15"/>
        <v/>
      </c>
      <c r="M103" s="248"/>
      <c r="N103" s="248"/>
      <c r="O103" s="248"/>
      <c r="P103" s="248"/>
    </row>
    <row r="104" spans="1:16" x14ac:dyDescent="0.25">
      <c r="A104" s="93" t="s">
        <v>2</v>
      </c>
      <c r="B104" s="93"/>
      <c r="C104" s="93"/>
      <c r="D104" s="94"/>
      <c r="E104" s="95">
        <v>0</v>
      </c>
      <c r="F104" s="21">
        <f>IF(A104=LISTE!$E$3,36,IF(A104=LISTE!$E$4,60,0))</f>
        <v>0</v>
      </c>
      <c r="G104" s="96"/>
      <c r="H104" s="94"/>
      <c r="I104" s="148">
        <v>0</v>
      </c>
      <c r="J104" s="36" t="str">
        <f t="shared" si="14"/>
        <v/>
      </c>
      <c r="K104" s="104"/>
      <c r="L104" s="36" t="str">
        <f t="shared" si="15"/>
        <v/>
      </c>
      <c r="M104" s="248"/>
      <c r="N104" s="248"/>
      <c r="O104" s="248"/>
      <c r="P104" s="248"/>
    </row>
    <row r="105" spans="1:16" x14ac:dyDescent="0.25">
      <c r="A105" s="93" t="s">
        <v>2</v>
      </c>
      <c r="B105" s="93"/>
      <c r="C105" s="93"/>
      <c r="D105" s="94"/>
      <c r="E105" s="95">
        <v>0</v>
      </c>
      <c r="F105" s="21">
        <f>IF(A105=LISTE!$E$3,36,IF(A105=LISTE!$E$4,60,0))</f>
        <v>0</v>
      </c>
      <c r="G105" s="96"/>
      <c r="H105" s="94"/>
      <c r="I105" s="148">
        <v>0</v>
      </c>
      <c r="J105" s="36" t="str">
        <f t="shared" si="14"/>
        <v/>
      </c>
      <c r="K105" s="104"/>
      <c r="L105" s="36" t="str">
        <f t="shared" si="15"/>
        <v/>
      </c>
      <c r="M105" s="248"/>
      <c r="N105" s="248"/>
      <c r="O105" s="248"/>
      <c r="P105" s="248"/>
    </row>
    <row r="106" spans="1:16" x14ac:dyDescent="0.25">
      <c r="A106" s="93" t="s">
        <v>2</v>
      </c>
      <c r="B106" s="93"/>
      <c r="C106" s="93"/>
      <c r="D106" s="94"/>
      <c r="E106" s="95">
        <v>0</v>
      </c>
      <c r="F106" s="21">
        <f>IF(A106=LISTE!$E$3,36,IF(A106=LISTE!$E$4,60,0))</f>
        <v>0</v>
      </c>
      <c r="G106" s="96"/>
      <c r="H106" s="94"/>
      <c r="I106" s="148">
        <v>0</v>
      </c>
      <c r="J106" s="36" t="str">
        <f t="shared" si="14"/>
        <v/>
      </c>
      <c r="K106" s="104"/>
      <c r="L106" s="36" t="str">
        <f t="shared" si="15"/>
        <v/>
      </c>
      <c r="M106" s="248"/>
      <c r="N106" s="248"/>
      <c r="O106" s="248"/>
      <c r="P106" s="248"/>
    </row>
    <row r="107" spans="1:16" x14ac:dyDescent="0.25">
      <c r="A107" s="93" t="s">
        <v>2</v>
      </c>
      <c r="B107" s="93"/>
      <c r="C107" s="93"/>
      <c r="D107" s="94"/>
      <c r="E107" s="95">
        <v>0</v>
      </c>
      <c r="F107" s="21">
        <f>IF(A107=LISTE!$E$3,36,IF(A107=LISTE!$E$4,60,0))</f>
        <v>0</v>
      </c>
      <c r="G107" s="96"/>
      <c r="H107" s="94"/>
      <c r="I107" s="148">
        <v>0</v>
      </c>
      <c r="J107" s="36" t="str">
        <f t="shared" si="14"/>
        <v/>
      </c>
      <c r="K107" s="104"/>
      <c r="L107" s="36" t="str">
        <f t="shared" si="15"/>
        <v/>
      </c>
      <c r="M107" s="248"/>
      <c r="N107" s="248"/>
      <c r="O107" s="248"/>
      <c r="P107" s="248"/>
    </row>
    <row r="108" spans="1:16" x14ac:dyDescent="0.25">
      <c r="A108" s="93" t="s">
        <v>2</v>
      </c>
      <c r="B108" s="93"/>
      <c r="C108" s="93"/>
      <c r="D108" s="94"/>
      <c r="E108" s="95">
        <v>0</v>
      </c>
      <c r="F108" s="21">
        <f>IF(A108=LISTE!$E$3,36,IF(A108=LISTE!$E$4,60,0))</f>
        <v>0</v>
      </c>
      <c r="G108" s="96"/>
      <c r="H108" s="94"/>
      <c r="I108" s="148">
        <v>0</v>
      </c>
      <c r="J108" s="36" t="str">
        <f t="shared" si="14"/>
        <v/>
      </c>
      <c r="K108" s="104"/>
      <c r="L108" s="36" t="str">
        <f t="shared" si="15"/>
        <v/>
      </c>
      <c r="M108" s="248"/>
      <c r="N108" s="248"/>
      <c r="O108" s="248"/>
      <c r="P108" s="248"/>
    </row>
    <row r="109" spans="1:16" x14ac:dyDescent="0.25">
      <c r="A109" s="93" t="s">
        <v>2</v>
      </c>
      <c r="B109" s="93"/>
      <c r="C109" s="93"/>
      <c r="D109" s="94"/>
      <c r="E109" s="95">
        <v>0</v>
      </c>
      <c r="F109" s="21">
        <f>IF(A109=LISTE!$E$3,36,IF(A109=LISTE!$E$4,60,0))</f>
        <v>0</v>
      </c>
      <c r="G109" s="96"/>
      <c r="H109" s="94"/>
      <c r="I109" s="148">
        <v>0</v>
      </c>
      <c r="J109" s="36" t="str">
        <f t="shared" si="14"/>
        <v/>
      </c>
      <c r="K109" s="104"/>
      <c r="L109" s="36" t="str">
        <f t="shared" si="15"/>
        <v/>
      </c>
      <c r="M109" s="248"/>
      <c r="N109" s="248"/>
      <c r="O109" s="248"/>
      <c r="P109" s="248"/>
    </row>
    <row r="110" spans="1:16" ht="15.75" thickBot="1" x14ac:dyDescent="0.3">
      <c r="A110" s="93" t="s">
        <v>2</v>
      </c>
      <c r="B110" s="93"/>
      <c r="C110" s="93"/>
      <c r="D110" s="94"/>
      <c r="E110" s="95">
        <v>0</v>
      </c>
      <c r="F110" s="21">
        <f>IF(A110=LISTE!$E$3,36,IF(A110=LISTE!$E$4,60,0))</f>
        <v>0</v>
      </c>
      <c r="G110" s="96"/>
      <c r="H110" s="94"/>
      <c r="I110" s="148">
        <v>0</v>
      </c>
      <c r="J110" s="36" t="str">
        <f t="shared" si="14"/>
        <v/>
      </c>
      <c r="K110" s="105"/>
      <c r="L110" s="36" t="str">
        <f t="shared" si="15"/>
        <v/>
      </c>
      <c r="M110" s="248"/>
      <c r="N110" s="248"/>
      <c r="O110" s="248"/>
      <c r="P110" s="248"/>
    </row>
    <row r="111" spans="1:16" ht="17.25" thickTop="1" thickBot="1" x14ac:dyDescent="0.3">
      <c r="A111" s="346"/>
      <c r="B111" s="346"/>
      <c r="C111" s="346"/>
      <c r="D111" s="347"/>
      <c r="E111" s="347"/>
      <c r="F111" s="310"/>
      <c r="G111" s="348"/>
      <c r="H111" s="348"/>
      <c r="I111" s="348"/>
      <c r="J111" s="349"/>
      <c r="K111" s="350" t="s">
        <v>76</v>
      </c>
      <c r="L111" s="50">
        <f>SUM(L101:L110)</f>
        <v>0</v>
      </c>
      <c r="M111" s="248"/>
      <c r="N111" s="248"/>
      <c r="O111" s="248"/>
      <c r="P111" s="248"/>
    </row>
    <row r="112" spans="1:16" ht="24.75" thickTop="1" thickBot="1" x14ac:dyDescent="0.3">
      <c r="A112" s="351" t="s">
        <v>118</v>
      </c>
      <c r="B112" s="352"/>
      <c r="C112" s="352"/>
      <c r="D112" s="352"/>
      <c r="E112" s="35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</row>
    <row r="113" spans="1:16" ht="30.75" thickTop="1" x14ac:dyDescent="0.25">
      <c r="A113" s="333" t="s">
        <v>119</v>
      </c>
      <c r="B113" s="333" t="s">
        <v>120</v>
      </c>
      <c r="C113" s="333" t="s">
        <v>121</v>
      </c>
      <c r="D113" s="334" t="s">
        <v>87</v>
      </c>
      <c r="E113" s="334" t="s">
        <v>88</v>
      </c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1:16" x14ac:dyDescent="0.25">
      <c r="A114" s="98"/>
      <c r="B114" s="99"/>
      <c r="C114" s="80"/>
      <c r="D114" s="80"/>
      <c r="E114" s="100">
        <v>0</v>
      </c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</row>
    <row r="115" spans="1:16" x14ac:dyDescent="0.25">
      <c r="A115" s="101"/>
      <c r="B115" s="101"/>
      <c r="C115" s="80"/>
      <c r="D115" s="80"/>
      <c r="E115" s="100">
        <v>0</v>
      </c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</row>
    <row r="116" spans="1:16" x14ac:dyDescent="0.25">
      <c r="A116" s="101"/>
      <c r="B116" s="101"/>
      <c r="C116" s="80"/>
      <c r="D116" s="80"/>
      <c r="E116" s="100">
        <v>0</v>
      </c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</row>
    <row r="117" spans="1:16" x14ac:dyDescent="0.25">
      <c r="A117" s="101"/>
      <c r="B117" s="101"/>
      <c r="C117" s="80"/>
      <c r="D117" s="80"/>
      <c r="E117" s="100">
        <v>0</v>
      </c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</row>
    <row r="118" spans="1:16" x14ac:dyDescent="0.25">
      <c r="A118" s="101"/>
      <c r="B118" s="101"/>
      <c r="C118" s="80"/>
      <c r="D118" s="80"/>
      <c r="E118" s="100">
        <v>0</v>
      </c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</row>
    <row r="119" spans="1:16" x14ac:dyDescent="0.25">
      <c r="A119" s="80"/>
      <c r="B119" s="80"/>
      <c r="C119" s="80"/>
      <c r="D119" s="80"/>
      <c r="E119" s="100">
        <v>0</v>
      </c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</row>
    <row r="120" spans="1:16" x14ac:dyDescent="0.25">
      <c r="A120" s="80"/>
      <c r="B120" s="80"/>
      <c r="C120" s="80"/>
      <c r="D120" s="80"/>
      <c r="E120" s="100">
        <v>0</v>
      </c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</row>
    <row r="121" spans="1:16" x14ac:dyDescent="0.25">
      <c r="A121" s="80"/>
      <c r="B121" s="80"/>
      <c r="C121" s="80"/>
      <c r="D121" s="80"/>
      <c r="E121" s="100">
        <v>0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</row>
    <row r="122" spans="1:16" x14ac:dyDescent="0.25">
      <c r="A122" s="80"/>
      <c r="B122" s="80"/>
      <c r="C122" s="80"/>
      <c r="D122" s="80"/>
      <c r="E122" s="100">
        <v>0</v>
      </c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</row>
    <row r="123" spans="1:16" ht="15.75" thickBot="1" x14ac:dyDescent="0.3">
      <c r="A123" s="80"/>
      <c r="B123" s="80"/>
      <c r="C123" s="80"/>
      <c r="D123" s="102"/>
      <c r="E123" s="103">
        <v>0</v>
      </c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7.25" thickTop="1" thickBot="1" x14ac:dyDescent="0.3">
      <c r="A124" s="324"/>
      <c r="B124" s="325"/>
      <c r="C124" s="326"/>
      <c r="D124" s="327" t="s">
        <v>76</v>
      </c>
      <c r="E124" s="35">
        <f>SUM(E114:E123)</f>
        <v>0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</row>
    <row r="125" spans="1:16" ht="15.75" thickTop="1" x14ac:dyDescent="0.25"/>
  </sheetData>
  <sheetProtection sheet="1" formatCells="0" formatColumns="0" formatRows="0" selectLockedCells="1"/>
  <dataValidations count="5">
    <dataValidation type="list" allowBlank="1" showInputMessage="1" showErrorMessage="1" sqref="A101:A110" xr:uid="{00000000-0002-0000-0600-000000000000}">
      <formula1>INFORMATIQUE</formula1>
    </dataValidation>
    <dataValidation type="list" allowBlank="1" showInputMessage="1" showErrorMessage="1" sqref="A111" xr:uid="{00000000-0002-0000-0600-000001000000}">
      <formula1>#REF!</formula1>
    </dataValidation>
    <dataValidation type="whole" allowBlank="1" showInputMessage="1" showErrorMessage="1" sqref="K101:K110" xr:uid="{00000000-0002-0000-0600-000002000000}">
      <formula1>0</formula1>
      <formula2>R101</formula2>
    </dataValidation>
    <dataValidation type="list" allowBlank="1" showInputMessage="1" showErrorMessage="1" sqref="H4" xr:uid="{00000000-0002-0000-0600-000003000000}">
      <formula1>$D$3:$F$3</formula1>
    </dataValidation>
    <dataValidation type="list" allowBlank="1" showInputMessage="1" showErrorMessage="1" sqref="I4" xr:uid="{00000000-0002-0000-0600-000004000000}">
      <formula1>$D$4:$F$4</formula1>
    </dataValidation>
  </dataValidations>
  <pageMargins left="0.27559055118110237" right="0.27559055118110237" top="0.35433070866141736" bottom="0.35433070866141736" header="0.31496062992125984" footer="0.31496062992125984"/>
  <pageSetup paperSize="9" scale="57" fitToHeight="3" orientation="landscape" horizontalDpi="0" verticalDpi="0" r:id="rId1"/>
  <rowBreaks count="2" manualBreakCount="2">
    <brk id="50" max="11" man="1"/>
    <brk id="7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5"/>
  <sheetViews>
    <sheetView showGridLines="0" topLeftCell="A37" zoomScale="80" zoomScaleNormal="80" workbookViewId="0">
      <selection activeCell="A73" sqref="A73"/>
    </sheetView>
  </sheetViews>
  <sheetFormatPr baseColWidth="10" defaultRowHeight="15" x14ac:dyDescent="0.25"/>
  <cols>
    <col min="1" max="1" width="37.85546875" style="164" customWidth="1"/>
    <col min="2" max="2" width="23.42578125" style="164" customWidth="1"/>
    <col min="3" max="3" width="40.42578125" style="164" customWidth="1"/>
    <col min="4" max="4" width="20.42578125" style="164" customWidth="1"/>
    <col min="5" max="5" width="16.5703125" style="164" customWidth="1"/>
    <col min="6" max="6" width="16.42578125" style="164" customWidth="1"/>
    <col min="7" max="7" width="15.7109375" style="164" customWidth="1"/>
    <col min="8" max="8" width="13.5703125" style="164" customWidth="1"/>
    <col min="9" max="9" width="17.85546875" style="164" customWidth="1"/>
    <col min="10" max="10" width="14.42578125" style="164" customWidth="1"/>
    <col min="11" max="11" width="15.28515625" style="164" customWidth="1"/>
    <col min="12" max="12" width="16" style="164" customWidth="1"/>
    <col min="13" max="13" width="12.85546875" style="164" customWidth="1"/>
    <col min="14" max="15" width="13" style="164" customWidth="1"/>
    <col min="16" max="16" width="15.5703125" style="164" customWidth="1"/>
    <col min="17" max="16384" width="11.42578125" style="164"/>
  </cols>
  <sheetData>
    <row r="1" spans="1:16" ht="27.75" thickTop="1" thickBot="1" x14ac:dyDescent="0.3">
      <c r="A1" s="247" t="s">
        <v>60</v>
      </c>
      <c r="B1" s="37">
        <f>'2-Admin'!F5</f>
        <v>0</v>
      </c>
      <c r="C1" s="38">
        <f>'2-Admin'!F7</f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1.75" thickTop="1" x14ac:dyDescent="0.25">
      <c r="A2" s="249"/>
      <c r="B2" s="248"/>
      <c r="C2" s="250" t="s">
        <v>196</v>
      </c>
      <c r="D2" s="251" t="s">
        <v>135</v>
      </c>
      <c r="E2" s="252" t="s">
        <v>61</v>
      </c>
      <c r="F2" s="253" t="s">
        <v>62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36.75" thickBot="1" x14ac:dyDescent="0.3">
      <c r="A3" s="248"/>
      <c r="B3" s="248"/>
      <c r="C3" s="250" t="s">
        <v>63</v>
      </c>
      <c r="D3" s="76">
        <f>1.5498+0.05</f>
        <v>1.5998000000000001</v>
      </c>
      <c r="E3" s="76">
        <f>1.578+0.06</f>
        <v>1.6380000000000001</v>
      </c>
      <c r="F3" s="76">
        <f>1.5986+0.08</f>
        <v>1.6786000000000001</v>
      </c>
      <c r="G3" s="255" t="s">
        <v>64</v>
      </c>
      <c r="H3" s="256" t="s">
        <v>65</v>
      </c>
      <c r="I3" s="257" t="s">
        <v>66</v>
      </c>
      <c r="J3" s="254"/>
      <c r="K3" s="254"/>
      <c r="L3" s="248"/>
      <c r="M3" s="248"/>
      <c r="N3" s="248"/>
      <c r="O3" s="248"/>
      <c r="P3" s="254"/>
    </row>
    <row r="4" spans="1:16" ht="24.75" thickTop="1" thickBot="1" x14ac:dyDescent="0.3">
      <c r="A4" s="167" t="s">
        <v>67</v>
      </c>
      <c r="B4" s="258"/>
      <c r="C4" s="259" t="s">
        <v>68</v>
      </c>
      <c r="D4" s="76">
        <f>1.4983+0.05</f>
        <v>1.5483</v>
      </c>
      <c r="E4" s="76">
        <f>1.5266+0.06</f>
        <v>1.5866</v>
      </c>
      <c r="F4" s="76">
        <f>1.5474+0.08</f>
        <v>1.6274000000000002</v>
      </c>
      <c r="G4" s="22">
        <f>'1-Projet'!C5</f>
        <v>0</v>
      </c>
      <c r="H4" s="159"/>
      <c r="I4" s="159"/>
      <c r="J4" s="254"/>
      <c r="K4" s="254"/>
      <c r="L4" s="248"/>
      <c r="M4" s="248"/>
      <c r="N4" s="248"/>
      <c r="O4" s="248"/>
      <c r="P4" s="254"/>
    </row>
    <row r="5" spans="1:16" ht="60.75" thickTop="1" x14ac:dyDescent="0.25">
      <c r="A5" s="260" t="s">
        <v>69</v>
      </c>
      <c r="B5" s="170" t="s">
        <v>165</v>
      </c>
      <c r="C5" s="261" t="s">
        <v>70</v>
      </c>
      <c r="D5" s="262" t="s">
        <v>71</v>
      </c>
      <c r="E5" s="263" t="s">
        <v>136</v>
      </c>
      <c r="F5" s="169" t="s">
        <v>166</v>
      </c>
      <c r="G5" s="170" t="s">
        <v>72</v>
      </c>
      <c r="H5" s="264" t="s">
        <v>169</v>
      </c>
      <c r="I5" s="265" t="s">
        <v>73</v>
      </c>
    </row>
    <row r="6" spans="1:16" ht="18.75" x14ac:dyDescent="0.25">
      <c r="A6" s="266" t="s">
        <v>74</v>
      </c>
      <c r="B6" s="267"/>
      <c r="C6" s="268"/>
      <c r="D6" s="269"/>
      <c r="E6" s="269"/>
      <c r="F6" s="269"/>
      <c r="G6" s="269"/>
      <c r="H6" s="269"/>
      <c r="I6" s="270"/>
    </row>
    <row r="7" spans="1:16" x14ac:dyDescent="0.25">
      <c r="A7" s="60"/>
      <c r="B7" s="61"/>
      <c r="C7" s="62">
        <v>0</v>
      </c>
      <c r="D7" s="23">
        <f>C7*12</f>
        <v>0</v>
      </c>
      <c r="E7" s="24">
        <f>D7*$I$4</f>
        <v>0</v>
      </c>
      <c r="F7" s="63">
        <v>0</v>
      </c>
      <c r="G7" s="64"/>
      <c r="H7" s="25">
        <f>E7/12*F7*G7</f>
        <v>0</v>
      </c>
      <c r="I7" s="24">
        <f>CEILING(H7,100)</f>
        <v>0</v>
      </c>
    </row>
    <row r="8" spans="1:16" x14ac:dyDescent="0.25">
      <c r="A8" s="60"/>
      <c r="B8" s="61"/>
      <c r="C8" s="62">
        <v>0</v>
      </c>
      <c r="D8" s="23">
        <f t="shared" ref="D8:D16" si="0">C8*12</f>
        <v>0</v>
      </c>
      <c r="E8" s="24">
        <f t="shared" ref="E8:E16" si="1">D8*$I$4</f>
        <v>0</v>
      </c>
      <c r="F8" s="63">
        <v>0</v>
      </c>
      <c r="G8" s="64"/>
      <c r="H8" s="25">
        <f t="shared" ref="H8:H16" si="2">E8/12*F8*G8</f>
        <v>0</v>
      </c>
      <c r="I8" s="24">
        <f t="shared" ref="I8:I16" si="3">CEILING(H8,100)</f>
        <v>0</v>
      </c>
    </row>
    <row r="9" spans="1:16" x14ac:dyDescent="0.25">
      <c r="A9" s="60"/>
      <c r="B9" s="61"/>
      <c r="C9" s="62">
        <v>0</v>
      </c>
      <c r="D9" s="23">
        <f t="shared" si="0"/>
        <v>0</v>
      </c>
      <c r="E9" s="24">
        <f t="shared" si="1"/>
        <v>0</v>
      </c>
      <c r="F9" s="63">
        <v>0</v>
      </c>
      <c r="G9" s="64"/>
      <c r="H9" s="25">
        <f t="shared" si="2"/>
        <v>0</v>
      </c>
      <c r="I9" s="24">
        <f t="shared" si="3"/>
        <v>0</v>
      </c>
    </row>
    <row r="10" spans="1:16" x14ac:dyDescent="0.25">
      <c r="A10" s="60"/>
      <c r="B10" s="61"/>
      <c r="C10" s="62">
        <v>0</v>
      </c>
      <c r="D10" s="23">
        <f t="shared" si="0"/>
        <v>0</v>
      </c>
      <c r="E10" s="24">
        <f t="shared" si="1"/>
        <v>0</v>
      </c>
      <c r="F10" s="63">
        <v>0</v>
      </c>
      <c r="G10" s="64"/>
      <c r="H10" s="25">
        <f t="shared" si="2"/>
        <v>0</v>
      </c>
      <c r="I10" s="24">
        <f t="shared" si="3"/>
        <v>0</v>
      </c>
    </row>
    <row r="11" spans="1:16" x14ac:dyDescent="0.25">
      <c r="A11" s="60"/>
      <c r="B11" s="61"/>
      <c r="C11" s="62">
        <v>0</v>
      </c>
      <c r="D11" s="23">
        <f t="shared" si="0"/>
        <v>0</v>
      </c>
      <c r="E11" s="24">
        <f t="shared" si="1"/>
        <v>0</v>
      </c>
      <c r="F11" s="63">
        <v>0</v>
      </c>
      <c r="G11" s="64"/>
      <c r="H11" s="25">
        <f t="shared" si="2"/>
        <v>0</v>
      </c>
      <c r="I11" s="24">
        <f t="shared" si="3"/>
        <v>0</v>
      </c>
    </row>
    <row r="12" spans="1:16" x14ac:dyDescent="0.25">
      <c r="A12" s="60"/>
      <c r="B12" s="61"/>
      <c r="C12" s="62">
        <v>0</v>
      </c>
      <c r="D12" s="23">
        <f t="shared" si="0"/>
        <v>0</v>
      </c>
      <c r="E12" s="24">
        <f t="shared" si="1"/>
        <v>0</v>
      </c>
      <c r="F12" s="63">
        <v>0</v>
      </c>
      <c r="G12" s="64"/>
      <c r="H12" s="25">
        <f t="shared" si="2"/>
        <v>0</v>
      </c>
      <c r="I12" s="24">
        <f t="shared" si="3"/>
        <v>0</v>
      </c>
    </row>
    <row r="13" spans="1:16" x14ac:dyDescent="0.25">
      <c r="A13" s="60"/>
      <c r="B13" s="61"/>
      <c r="C13" s="62">
        <v>0</v>
      </c>
      <c r="D13" s="23">
        <f t="shared" si="0"/>
        <v>0</v>
      </c>
      <c r="E13" s="24">
        <f t="shared" si="1"/>
        <v>0</v>
      </c>
      <c r="F13" s="63">
        <v>0</v>
      </c>
      <c r="G13" s="64"/>
      <c r="H13" s="25">
        <f t="shared" si="2"/>
        <v>0</v>
      </c>
      <c r="I13" s="24">
        <f t="shared" si="3"/>
        <v>0</v>
      </c>
    </row>
    <row r="14" spans="1:16" x14ac:dyDescent="0.25">
      <c r="A14" s="60"/>
      <c r="B14" s="61"/>
      <c r="C14" s="62">
        <v>0</v>
      </c>
      <c r="D14" s="23">
        <f t="shared" si="0"/>
        <v>0</v>
      </c>
      <c r="E14" s="24">
        <f t="shared" si="1"/>
        <v>0</v>
      </c>
      <c r="F14" s="63">
        <v>0</v>
      </c>
      <c r="G14" s="64"/>
      <c r="H14" s="25">
        <f t="shared" si="2"/>
        <v>0</v>
      </c>
      <c r="I14" s="24">
        <f t="shared" si="3"/>
        <v>0</v>
      </c>
    </row>
    <row r="15" spans="1:16" x14ac:dyDescent="0.25">
      <c r="A15" s="60"/>
      <c r="B15" s="61"/>
      <c r="C15" s="62">
        <v>0</v>
      </c>
      <c r="D15" s="23">
        <f t="shared" si="0"/>
        <v>0</v>
      </c>
      <c r="E15" s="24">
        <f t="shared" si="1"/>
        <v>0</v>
      </c>
      <c r="F15" s="63">
        <v>0</v>
      </c>
      <c r="G15" s="64"/>
      <c r="H15" s="25">
        <f t="shared" si="2"/>
        <v>0</v>
      </c>
      <c r="I15" s="24">
        <f t="shared" si="3"/>
        <v>0</v>
      </c>
    </row>
    <row r="16" spans="1:16" ht="15.75" thickBot="1" x14ac:dyDescent="0.3">
      <c r="A16" s="60"/>
      <c r="B16" s="61"/>
      <c r="C16" s="62">
        <v>0</v>
      </c>
      <c r="D16" s="23">
        <f t="shared" si="0"/>
        <v>0</v>
      </c>
      <c r="E16" s="24">
        <f t="shared" si="1"/>
        <v>0</v>
      </c>
      <c r="F16" s="63">
        <v>0</v>
      </c>
      <c r="G16" s="65"/>
      <c r="H16" s="25">
        <f t="shared" si="2"/>
        <v>0</v>
      </c>
      <c r="I16" s="28">
        <f t="shared" si="3"/>
        <v>0</v>
      </c>
    </row>
    <row r="17" spans="1:9" ht="17.25" thickTop="1" thickBot="1" x14ac:dyDescent="0.3">
      <c r="A17" s="271"/>
      <c r="B17" s="271"/>
      <c r="C17" s="272"/>
      <c r="D17" s="273"/>
      <c r="E17" s="272"/>
      <c r="F17" s="274" t="s">
        <v>75</v>
      </c>
      <c r="G17" s="363" t="e">
        <f>(F7*G7+F8*G8+F9*G9+F10*G10+F11*G11+F12*G12+F13*G13+F14*G14+F15*G15+F16*G16)/$G$4</f>
        <v>#DIV/0!</v>
      </c>
      <c r="H17" s="275" t="s">
        <v>76</v>
      </c>
      <c r="I17" s="27">
        <f>SUM(I7:I16)</f>
        <v>0</v>
      </c>
    </row>
    <row r="18" spans="1:9" ht="19.5" thickTop="1" x14ac:dyDescent="0.25">
      <c r="A18" s="276" t="s">
        <v>77</v>
      </c>
      <c r="B18" s="277"/>
      <c r="C18" s="278"/>
      <c r="D18" s="279"/>
      <c r="E18" s="279"/>
      <c r="F18" s="279"/>
      <c r="G18" s="280"/>
      <c r="H18" s="281"/>
      <c r="I18" s="282"/>
    </row>
    <row r="19" spans="1:9" x14ac:dyDescent="0.25">
      <c r="A19" s="60"/>
      <c r="B19" s="61"/>
      <c r="C19" s="62">
        <v>0</v>
      </c>
      <c r="D19" s="23">
        <f>C19*12</f>
        <v>0</v>
      </c>
      <c r="E19" s="24">
        <f t="shared" ref="E19:E28" si="4">D19*$I$4</f>
        <v>0</v>
      </c>
      <c r="F19" s="63">
        <v>0</v>
      </c>
      <c r="G19" s="64"/>
      <c r="H19" s="25">
        <f t="shared" ref="H19:H28" si="5">E19/12*F19*G19</f>
        <v>0</v>
      </c>
      <c r="I19" s="24">
        <f>CEILING(H19,100)</f>
        <v>0</v>
      </c>
    </row>
    <row r="20" spans="1:9" x14ac:dyDescent="0.25">
      <c r="A20" s="60"/>
      <c r="B20" s="61"/>
      <c r="C20" s="62">
        <v>0</v>
      </c>
      <c r="D20" s="23">
        <f t="shared" ref="D20:D28" si="6">C20*12</f>
        <v>0</v>
      </c>
      <c r="E20" s="24">
        <f t="shared" si="4"/>
        <v>0</v>
      </c>
      <c r="F20" s="63">
        <v>0</v>
      </c>
      <c r="G20" s="64"/>
      <c r="H20" s="25">
        <f t="shared" si="5"/>
        <v>0</v>
      </c>
      <c r="I20" s="24">
        <f t="shared" ref="I20:I28" si="7">CEILING(H20,100)</f>
        <v>0</v>
      </c>
    </row>
    <row r="21" spans="1:9" x14ac:dyDescent="0.25">
      <c r="A21" s="60"/>
      <c r="B21" s="61"/>
      <c r="C21" s="62">
        <v>0</v>
      </c>
      <c r="D21" s="23">
        <f t="shared" si="6"/>
        <v>0</v>
      </c>
      <c r="E21" s="24">
        <f t="shared" si="4"/>
        <v>0</v>
      </c>
      <c r="F21" s="63">
        <v>0</v>
      </c>
      <c r="G21" s="64"/>
      <c r="H21" s="25">
        <f t="shared" si="5"/>
        <v>0</v>
      </c>
      <c r="I21" s="24">
        <f t="shared" si="7"/>
        <v>0</v>
      </c>
    </row>
    <row r="22" spans="1:9" x14ac:dyDescent="0.25">
      <c r="A22" s="60"/>
      <c r="B22" s="61"/>
      <c r="C22" s="62">
        <v>0</v>
      </c>
      <c r="D22" s="23">
        <f t="shared" si="6"/>
        <v>0</v>
      </c>
      <c r="E22" s="24">
        <f t="shared" si="4"/>
        <v>0</v>
      </c>
      <c r="F22" s="63">
        <v>0</v>
      </c>
      <c r="G22" s="64"/>
      <c r="H22" s="25">
        <f t="shared" si="5"/>
        <v>0</v>
      </c>
      <c r="I22" s="24">
        <f t="shared" si="7"/>
        <v>0</v>
      </c>
    </row>
    <row r="23" spans="1:9" x14ac:dyDescent="0.25">
      <c r="A23" s="60"/>
      <c r="B23" s="61"/>
      <c r="C23" s="62">
        <v>0</v>
      </c>
      <c r="D23" s="23">
        <f t="shared" si="6"/>
        <v>0</v>
      </c>
      <c r="E23" s="24">
        <f t="shared" si="4"/>
        <v>0</v>
      </c>
      <c r="F23" s="63">
        <v>0</v>
      </c>
      <c r="G23" s="64"/>
      <c r="H23" s="25">
        <f t="shared" si="5"/>
        <v>0</v>
      </c>
      <c r="I23" s="24">
        <f t="shared" si="7"/>
        <v>0</v>
      </c>
    </row>
    <row r="24" spans="1:9" x14ac:dyDescent="0.25">
      <c r="A24" s="60"/>
      <c r="B24" s="61"/>
      <c r="C24" s="62">
        <v>0</v>
      </c>
      <c r="D24" s="23">
        <f t="shared" si="6"/>
        <v>0</v>
      </c>
      <c r="E24" s="24">
        <f t="shared" si="4"/>
        <v>0</v>
      </c>
      <c r="F24" s="63">
        <v>0</v>
      </c>
      <c r="G24" s="64"/>
      <c r="H24" s="25">
        <f t="shared" si="5"/>
        <v>0</v>
      </c>
      <c r="I24" s="24">
        <f t="shared" si="7"/>
        <v>0</v>
      </c>
    </row>
    <row r="25" spans="1:9" x14ac:dyDescent="0.25">
      <c r="A25" s="60"/>
      <c r="B25" s="61"/>
      <c r="C25" s="62">
        <v>0</v>
      </c>
      <c r="D25" s="23">
        <f t="shared" si="6"/>
        <v>0</v>
      </c>
      <c r="E25" s="24">
        <f t="shared" si="4"/>
        <v>0</v>
      </c>
      <c r="F25" s="63">
        <v>0</v>
      </c>
      <c r="G25" s="64"/>
      <c r="H25" s="25">
        <f t="shared" si="5"/>
        <v>0</v>
      </c>
      <c r="I25" s="24">
        <f t="shared" si="7"/>
        <v>0</v>
      </c>
    </row>
    <row r="26" spans="1:9" x14ac:dyDescent="0.25">
      <c r="A26" s="60"/>
      <c r="B26" s="61"/>
      <c r="C26" s="62">
        <v>0</v>
      </c>
      <c r="D26" s="23">
        <f t="shared" si="6"/>
        <v>0</v>
      </c>
      <c r="E26" s="24">
        <f t="shared" si="4"/>
        <v>0</v>
      </c>
      <c r="F26" s="63">
        <v>0</v>
      </c>
      <c r="G26" s="64"/>
      <c r="H26" s="25">
        <f t="shared" si="5"/>
        <v>0</v>
      </c>
      <c r="I26" s="24">
        <f t="shared" si="7"/>
        <v>0</v>
      </c>
    </row>
    <row r="27" spans="1:9" x14ac:dyDescent="0.25">
      <c r="A27" s="60"/>
      <c r="B27" s="61"/>
      <c r="C27" s="62">
        <v>0</v>
      </c>
      <c r="D27" s="23">
        <f t="shared" si="6"/>
        <v>0</v>
      </c>
      <c r="E27" s="24">
        <f t="shared" si="4"/>
        <v>0</v>
      </c>
      <c r="F27" s="63">
        <v>0</v>
      </c>
      <c r="G27" s="64"/>
      <c r="H27" s="25">
        <f t="shared" si="5"/>
        <v>0</v>
      </c>
      <c r="I27" s="24">
        <f t="shared" si="7"/>
        <v>0</v>
      </c>
    </row>
    <row r="28" spans="1:9" ht="15.75" thickBot="1" x14ac:dyDescent="0.3">
      <c r="A28" s="60"/>
      <c r="B28" s="61"/>
      <c r="C28" s="62">
        <v>0</v>
      </c>
      <c r="D28" s="23">
        <f t="shared" si="6"/>
        <v>0</v>
      </c>
      <c r="E28" s="24">
        <f t="shared" si="4"/>
        <v>0</v>
      </c>
      <c r="F28" s="66">
        <v>0</v>
      </c>
      <c r="G28" s="65"/>
      <c r="H28" s="26">
        <f t="shared" si="5"/>
        <v>0</v>
      </c>
      <c r="I28" s="28">
        <f t="shared" si="7"/>
        <v>0</v>
      </c>
    </row>
    <row r="29" spans="1:9" ht="16.5" thickBot="1" x14ac:dyDescent="0.3">
      <c r="A29" s="271"/>
      <c r="B29" s="271"/>
      <c r="C29" s="272"/>
      <c r="D29" s="283"/>
      <c r="E29" s="284"/>
      <c r="F29" s="285" t="s">
        <v>75</v>
      </c>
      <c r="G29" s="364" t="e">
        <f>(F19*G19+F20*G20+F21*G21+F22*G22+F23*G23+F24*G24+F25*G25+F26*G26+F27*G27+F28*G28)/$G$4</f>
        <v>#DIV/0!</v>
      </c>
      <c r="H29" s="286" t="s">
        <v>76</v>
      </c>
      <c r="I29" s="32">
        <f>SUM(I19:I28)</f>
        <v>0</v>
      </c>
    </row>
    <row r="30" spans="1:9" ht="18.75" x14ac:dyDescent="0.25">
      <c r="A30" s="276" t="s">
        <v>63</v>
      </c>
      <c r="B30" s="287"/>
      <c r="C30" s="288"/>
      <c r="D30" s="287"/>
      <c r="E30" s="287"/>
      <c r="F30" s="288"/>
      <c r="G30" s="289"/>
      <c r="H30" s="290"/>
      <c r="I30" s="291"/>
    </row>
    <row r="31" spans="1:9" x14ac:dyDescent="0.25">
      <c r="A31" s="60"/>
      <c r="B31" s="61"/>
      <c r="C31" s="62">
        <v>0</v>
      </c>
      <c r="D31" s="23">
        <f t="shared" ref="D31:D40" si="8">C31*12</f>
        <v>0</v>
      </c>
      <c r="E31" s="24">
        <f>D31*$H$4</f>
        <v>0</v>
      </c>
      <c r="F31" s="67">
        <v>0</v>
      </c>
      <c r="G31" s="68"/>
      <c r="H31" s="30">
        <f t="shared" ref="H31:H40" si="9">E31/12*F31*G31</f>
        <v>0</v>
      </c>
      <c r="I31" s="29">
        <f>CEILING(H31,100)</f>
        <v>0</v>
      </c>
    </row>
    <row r="32" spans="1:9" x14ac:dyDescent="0.25">
      <c r="A32" s="60"/>
      <c r="B32" s="61"/>
      <c r="C32" s="62">
        <v>0</v>
      </c>
      <c r="D32" s="23">
        <f t="shared" si="8"/>
        <v>0</v>
      </c>
      <c r="E32" s="24">
        <f t="shared" ref="E32:E40" si="10">D32*$H$4</f>
        <v>0</v>
      </c>
      <c r="F32" s="67">
        <v>0</v>
      </c>
      <c r="G32" s="68"/>
      <c r="H32" s="30">
        <f t="shared" si="9"/>
        <v>0</v>
      </c>
      <c r="I32" s="29">
        <f t="shared" ref="I32:I40" si="11">CEILING(H32,100)</f>
        <v>0</v>
      </c>
    </row>
    <row r="33" spans="1:16" x14ac:dyDescent="0.25">
      <c r="A33" s="60"/>
      <c r="B33" s="61"/>
      <c r="C33" s="62">
        <v>0</v>
      </c>
      <c r="D33" s="23">
        <f t="shared" si="8"/>
        <v>0</v>
      </c>
      <c r="E33" s="24">
        <f t="shared" si="10"/>
        <v>0</v>
      </c>
      <c r="F33" s="67">
        <v>0</v>
      </c>
      <c r="G33" s="68"/>
      <c r="H33" s="30">
        <f t="shared" si="9"/>
        <v>0</v>
      </c>
      <c r="I33" s="29">
        <f t="shared" si="11"/>
        <v>0</v>
      </c>
    </row>
    <row r="34" spans="1:16" x14ac:dyDescent="0.25">
      <c r="A34" s="60"/>
      <c r="B34" s="61"/>
      <c r="C34" s="62">
        <v>0</v>
      </c>
      <c r="D34" s="23">
        <f t="shared" si="8"/>
        <v>0</v>
      </c>
      <c r="E34" s="24">
        <f t="shared" si="10"/>
        <v>0</v>
      </c>
      <c r="F34" s="67">
        <v>0</v>
      </c>
      <c r="G34" s="68"/>
      <c r="H34" s="30">
        <f t="shared" si="9"/>
        <v>0</v>
      </c>
      <c r="I34" s="29">
        <f t="shared" si="11"/>
        <v>0</v>
      </c>
    </row>
    <row r="35" spans="1:16" x14ac:dyDescent="0.25">
      <c r="A35" s="60"/>
      <c r="B35" s="61"/>
      <c r="C35" s="62">
        <v>0</v>
      </c>
      <c r="D35" s="23">
        <f t="shared" si="8"/>
        <v>0</v>
      </c>
      <c r="E35" s="24">
        <f t="shared" si="10"/>
        <v>0</v>
      </c>
      <c r="F35" s="67">
        <v>0</v>
      </c>
      <c r="G35" s="68"/>
      <c r="H35" s="30">
        <f t="shared" si="9"/>
        <v>0</v>
      </c>
      <c r="I35" s="29">
        <f t="shared" si="11"/>
        <v>0</v>
      </c>
    </row>
    <row r="36" spans="1:16" x14ac:dyDescent="0.25">
      <c r="A36" s="60"/>
      <c r="B36" s="61"/>
      <c r="C36" s="62">
        <v>0</v>
      </c>
      <c r="D36" s="23">
        <f t="shared" si="8"/>
        <v>0</v>
      </c>
      <c r="E36" s="24">
        <f t="shared" si="10"/>
        <v>0</v>
      </c>
      <c r="F36" s="67">
        <v>0</v>
      </c>
      <c r="G36" s="68"/>
      <c r="H36" s="30">
        <f t="shared" si="9"/>
        <v>0</v>
      </c>
      <c r="I36" s="29">
        <f t="shared" si="11"/>
        <v>0</v>
      </c>
    </row>
    <row r="37" spans="1:16" x14ac:dyDescent="0.25">
      <c r="A37" s="60"/>
      <c r="B37" s="61"/>
      <c r="C37" s="62">
        <v>0</v>
      </c>
      <c r="D37" s="23">
        <f t="shared" si="8"/>
        <v>0</v>
      </c>
      <c r="E37" s="24">
        <f t="shared" si="10"/>
        <v>0</v>
      </c>
      <c r="F37" s="67">
        <v>0</v>
      </c>
      <c r="G37" s="68"/>
      <c r="H37" s="30">
        <f t="shared" si="9"/>
        <v>0</v>
      </c>
      <c r="I37" s="29">
        <f t="shared" si="11"/>
        <v>0</v>
      </c>
    </row>
    <row r="38" spans="1:16" x14ac:dyDescent="0.25">
      <c r="A38" s="60"/>
      <c r="B38" s="61"/>
      <c r="C38" s="62">
        <v>0</v>
      </c>
      <c r="D38" s="23">
        <f t="shared" si="8"/>
        <v>0</v>
      </c>
      <c r="E38" s="24">
        <f t="shared" si="10"/>
        <v>0</v>
      </c>
      <c r="F38" s="67">
        <v>0</v>
      </c>
      <c r="G38" s="68"/>
      <c r="H38" s="30">
        <f t="shared" si="9"/>
        <v>0</v>
      </c>
      <c r="I38" s="29">
        <f t="shared" si="11"/>
        <v>0</v>
      </c>
    </row>
    <row r="39" spans="1:16" x14ac:dyDescent="0.25">
      <c r="A39" s="60"/>
      <c r="B39" s="61"/>
      <c r="C39" s="62">
        <v>0</v>
      </c>
      <c r="D39" s="23">
        <f t="shared" si="8"/>
        <v>0</v>
      </c>
      <c r="E39" s="24">
        <f t="shared" si="10"/>
        <v>0</v>
      </c>
      <c r="F39" s="67">
        <v>0</v>
      </c>
      <c r="G39" s="68"/>
      <c r="H39" s="30">
        <f t="shared" si="9"/>
        <v>0</v>
      </c>
      <c r="I39" s="29">
        <f t="shared" si="11"/>
        <v>0</v>
      </c>
    </row>
    <row r="40" spans="1:16" ht="15.75" thickBot="1" x14ac:dyDescent="0.3">
      <c r="A40" s="60"/>
      <c r="B40" s="61"/>
      <c r="C40" s="62">
        <v>0</v>
      </c>
      <c r="D40" s="23">
        <f t="shared" si="8"/>
        <v>0</v>
      </c>
      <c r="E40" s="24">
        <f t="shared" si="10"/>
        <v>0</v>
      </c>
      <c r="F40" s="69">
        <v>0</v>
      </c>
      <c r="G40" s="70"/>
      <c r="H40" s="31">
        <f t="shared" si="9"/>
        <v>0</v>
      </c>
      <c r="I40" s="48">
        <f t="shared" si="11"/>
        <v>0</v>
      </c>
    </row>
    <row r="41" spans="1:16" ht="16.5" thickBot="1" x14ac:dyDescent="0.3">
      <c r="F41" s="292" t="s">
        <v>75</v>
      </c>
      <c r="G41" s="365" t="e">
        <f>(F31*G31+F32*G32+F33*G33+F34*G34+F35*G35+F36*G36+F37*G37+F38*G38+F39*G39+F40*G40)/$G$4</f>
        <v>#DIV/0!</v>
      </c>
      <c r="H41" s="293" t="s">
        <v>76</v>
      </c>
      <c r="I41" s="59">
        <f>SUM(I31:I40)</f>
        <v>0</v>
      </c>
    </row>
    <row r="42" spans="1:16" ht="19.5" thickBot="1" x14ac:dyDescent="0.3">
      <c r="F42" s="294"/>
      <c r="G42" s="295"/>
      <c r="H42" s="296" t="s">
        <v>78</v>
      </c>
      <c r="I42" s="32">
        <f>I29+I41</f>
        <v>0</v>
      </c>
    </row>
    <row r="43" spans="1:16" ht="18.75" x14ac:dyDescent="0.25">
      <c r="A43" s="297" t="s">
        <v>170</v>
      </c>
      <c r="B43" s="298"/>
      <c r="C43" s="298"/>
      <c r="D43" s="298"/>
      <c r="E43" s="298"/>
    </row>
    <row r="44" spans="1:16" ht="45" x14ac:dyDescent="0.25">
      <c r="A44" s="299" t="s">
        <v>79</v>
      </c>
      <c r="B44" s="300" t="s">
        <v>69</v>
      </c>
      <c r="C44" s="301" t="s">
        <v>80</v>
      </c>
      <c r="D44" s="302" t="s">
        <v>81</v>
      </c>
      <c r="E44" s="303" t="s">
        <v>82</v>
      </c>
      <c r="F44" s="170" t="s">
        <v>72</v>
      </c>
      <c r="G44" s="354" t="s">
        <v>83</v>
      </c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x14ac:dyDescent="0.25">
      <c r="A45" s="71"/>
      <c r="B45" s="72"/>
      <c r="C45" s="72"/>
      <c r="D45" s="73">
        <v>0</v>
      </c>
      <c r="E45" s="74">
        <v>0</v>
      </c>
      <c r="F45" s="75"/>
      <c r="G45" s="33">
        <f>D45*E45*F45</f>
        <v>0</v>
      </c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x14ac:dyDescent="0.25">
      <c r="A46" s="71"/>
      <c r="B46" s="72"/>
      <c r="C46" s="72"/>
      <c r="D46" s="73">
        <v>0</v>
      </c>
      <c r="E46" s="74">
        <v>0</v>
      </c>
      <c r="F46" s="75"/>
      <c r="G46" s="33">
        <f t="shared" ref="G46:G49" si="12">D46*E46*F46</f>
        <v>0</v>
      </c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16" x14ac:dyDescent="0.25">
      <c r="A47" s="71"/>
      <c r="B47" s="72"/>
      <c r="C47" s="72"/>
      <c r="D47" s="73">
        <v>0</v>
      </c>
      <c r="E47" s="74">
        <v>0</v>
      </c>
      <c r="F47" s="75"/>
      <c r="G47" s="33">
        <f t="shared" si="12"/>
        <v>0</v>
      </c>
      <c r="H47" s="305"/>
      <c r="I47" s="305"/>
      <c r="J47" s="305"/>
      <c r="K47" s="305"/>
      <c r="L47" s="305"/>
      <c r="M47" s="305"/>
      <c r="N47" s="305"/>
      <c r="O47" s="305"/>
      <c r="P47" s="305"/>
    </row>
    <row r="48" spans="1:16" x14ac:dyDescent="0.25">
      <c r="A48" s="71"/>
      <c r="B48" s="72"/>
      <c r="C48" s="72"/>
      <c r="D48" s="73">
        <v>0</v>
      </c>
      <c r="E48" s="74">
        <v>0</v>
      </c>
      <c r="F48" s="75"/>
      <c r="G48" s="33">
        <f t="shared" si="12"/>
        <v>0</v>
      </c>
      <c r="H48" s="305"/>
      <c r="I48" s="305"/>
      <c r="J48" s="305"/>
      <c r="K48" s="305"/>
      <c r="L48" s="305"/>
      <c r="M48" s="305"/>
      <c r="N48" s="305"/>
      <c r="O48" s="305"/>
      <c r="P48" s="305"/>
    </row>
    <row r="49" spans="1:16" ht="15.75" thickBot="1" x14ac:dyDescent="0.3">
      <c r="A49" s="71"/>
      <c r="B49" s="72"/>
      <c r="C49" s="72"/>
      <c r="D49" s="73">
        <v>0</v>
      </c>
      <c r="E49" s="74">
        <v>0</v>
      </c>
      <c r="F49" s="75"/>
      <c r="G49" s="33">
        <f t="shared" si="12"/>
        <v>0</v>
      </c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5.75" thickBot="1" x14ac:dyDescent="0.3">
      <c r="A50" s="306"/>
      <c r="B50" s="306"/>
      <c r="C50" s="306"/>
      <c r="D50" s="306"/>
      <c r="E50" s="248"/>
      <c r="F50" s="307" t="s">
        <v>76</v>
      </c>
      <c r="G50" s="33">
        <f>SUM(G45:G49)</f>
        <v>0</v>
      </c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16" ht="18.75" x14ac:dyDescent="0.25">
      <c r="A51" s="190" t="s">
        <v>171</v>
      </c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1" t="s">
        <v>79</v>
      </c>
      <c r="B52" s="312" t="s">
        <v>84</v>
      </c>
      <c r="C52" s="313" t="s">
        <v>82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77"/>
      <c r="B53" s="78"/>
      <c r="C53" s="7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77"/>
      <c r="B54" s="78"/>
      <c r="C54" s="7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77"/>
      <c r="B55" s="78"/>
      <c r="C55" s="7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  <row r="56" spans="1:16" x14ac:dyDescent="0.25">
      <c r="A56" s="77"/>
      <c r="B56" s="78"/>
      <c r="C56" s="7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16" x14ac:dyDescent="0.25">
      <c r="A57" s="77"/>
      <c r="B57" s="78"/>
      <c r="C57" s="7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5.75" thickBot="1" x14ac:dyDescent="0.3">
      <c r="A58" s="314"/>
      <c r="B58" s="314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1:16" ht="24" thickBot="1" x14ac:dyDescent="0.3">
      <c r="A59" s="317" t="s">
        <v>85</v>
      </c>
      <c r="B59" s="314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1:16" ht="45" x14ac:dyDescent="0.25">
      <c r="A60" s="202"/>
      <c r="B60" s="203" t="s">
        <v>86</v>
      </c>
      <c r="C60" s="204" t="s">
        <v>87</v>
      </c>
      <c r="D60" s="205" t="s">
        <v>88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1:16" ht="45.75" customHeight="1" x14ac:dyDescent="0.25">
      <c r="A61" s="206" t="s">
        <v>89</v>
      </c>
      <c r="B61" s="80"/>
      <c r="C61" s="81"/>
      <c r="D61" s="82">
        <v>0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ht="45.75" customHeight="1" x14ac:dyDescent="0.25">
      <c r="A62" s="206" t="s">
        <v>90</v>
      </c>
      <c r="B62" s="80"/>
      <c r="C62" s="81"/>
      <c r="D62" s="82">
        <v>0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1:16" ht="45.75" customHeight="1" x14ac:dyDescent="0.25">
      <c r="A63" s="206" t="s">
        <v>202</v>
      </c>
      <c r="B63" s="80"/>
      <c r="C63" s="81"/>
      <c r="D63" s="82">
        <v>0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1:16" ht="45.75" customHeight="1" x14ac:dyDescent="0.25">
      <c r="A64" s="206" t="s">
        <v>91</v>
      </c>
      <c r="B64" s="80"/>
      <c r="C64" s="81"/>
      <c r="D64" s="82">
        <v>0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1:16" ht="45.75" customHeight="1" x14ac:dyDescent="0.25">
      <c r="A65" s="206" t="s">
        <v>92</v>
      </c>
      <c r="B65" s="80"/>
      <c r="C65" s="81"/>
      <c r="D65" s="82">
        <v>0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1:16" ht="45.75" customHeight="1" x14ac:dyDescent="0.25">
      <c r="A66" s="206" t="s">
        <v>93</v>
      </c>
      <c r="B66" s="80"/>
      <c r="C66" s="81"/>
      <c r="D66" s="82">
        <v>0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1:16" ht="45.75" customHeight="1" x14ac:dyDescent="0.25">
      <c r="A67" s="206" t="s">
        <v>94</v>
      </c>
      <c r="B67" s="80"/>
      <c r="C67" s="81"/>
      <c r="D67" s="82">
        <v>0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1:16" ht="45.75" customHeight="1" thickBot="1" x14ac:dyDescent="0.3">
      <c r="A68" s="206" t="s">
        <v>95</v>
      </c>
      <c r="B68" s="207"/>
      <c r="C68" s="208"/>
      <c r="D68" s="49">
        <f>E83</f>
        <v>0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1:16" ht="18" customHeight="1" thickTop="1" thickBot="1" x14ac:dyDescent="0.3">
      <c r="A69" s="420" t="s">
        <v>203</v>
      </c>
      <c r="B69" s="318"/>
      <c r="C69" s="319" t="s">
        <v>96</v>
      </c>
      <c r="D69" s="34">
        <f>SUM(D61:D68)</f>
        <v>0</v>
      </c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16.5" thickTop="1" x14ac:dyDescent="0.25">
      <c r="A70" s="320"/>
      <c r="B70" s="320"/>
      <c r="C70" s="321"/>
      <c r="D70" s="322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ht="26.25" x14ac:dyDescent="0.25">
      <c r="A71" s="211" t="s">
        <v>97</v>
      </c>
      <c r="B71" s="212"/>
      <c r="C71" s="212"/>
      <c r="D71" s="213"/>
      <c r="E71" s="214"/>
      <c r="F71" s="323"/>
      <c r="G71" s="323"/>
      <c r="H71" s="323"/>
      <c r="I71" s="323"/>
      <c r="J71" s="248"/>
      <c r="K71" s="248"/>
      <c r="L71" s="248"/>
      <c r="M71" s="248"/>
      <c r="N71" s="248"/>
      <c r="O71" s="248"/>
      <c r="P71" s="248"/>
    </row>
    <row r="72" spans="1:16" x14ac:dyDescent="0.25">
      <c r="A72" s="222" t="s">
        <v>98</v>
      </c>
      <c r="B72" s="222" t="s">
        <v>99</v>
      </c>
      <c r="C72" s="222" t="s">
        <v>100</v>
      </c>
      <c r="D72" s="223" t="s">
        <v>101</v>
      </c>
      <c r="E72" s="223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83"/>
      <c r="B73" s="83"/>
      <c r="C73" s="83"/>
      <c r="D73" s="84"/>
      <c r="E73" s="85">
        <v>0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80"/>
      <c r="B74" s="80"/>
      <c r="C74" s="80"/>
      <c r="D74" s="86"/>
      <c r="E74" s="85">
        <v>0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80"/>
      <c r="B75" s="80"/>
      <c r="C75" s="80"/>
      <c r="D75" s="86"/>
      <c r="E75" s="85">
        <v>0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80"/>
      <c r="B76" s="80"/>
      <c r="C76" s="80"/>
      <c r="D76" s="86"/>
      <c r="E76" s="85">
        <v>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80"/>
      <c r="B77" s="80"/>
      <c r="C77" s="80"/>
      <c r="D77" s="86"/>
      <c r="E77" s="85">
        <v>0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80"/>
      <c r="B78" s="80"/>
      <c r="C78" s="80"/>
      <c r="D78" s="86"/>
      <c r="E78" s="85">
        <v>0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</row>
    <row r="79" spans="1:16" x14ac:dyDescent="0.25">
      <c r="A79" s="80"/>
      <c r="B79" s="80"/>
      <c r="C79" s="80"/>
      <c r="D79" s="86"/>
      <c r="E79" s="85">
        <v>0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80"/>
      <c r="B80" s="80"/>
      <c r="C80" s="80"/>
      <c r="D80" s="86"/>
      <c r="E80" s="85">
        <v>0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80"/>
      <c r="B81" s="80"/>
      <c r="C81" s="80"/>
      <c r="D81" s="86"/>
      <c r="E81" s="85">
        <v>0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ht="15.75" thickBot="1" x14ac:dyDescent="0.3">
      <c r="A82" s="80"/>
      <c r="B82" s="80"/>
      <c r="C82" s="80"/>
      <c r="D82" s="88"/>
      <c r="E82" s="85">
        <v>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ht="17.25" thickTop="1" thickBot="1" x14ac:dyDescent="0.3">
      <c r="A83" s="324"/>
      <c r="B83" s="325"/>
      <c r="C83" s="326"/>
      <c r="D83" s="327" t="s">
        <v>76</v>
      </c>
      <c r="E83" s="35">
        <f>SUM(E73:E82)</f>
        <v>0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ht="24" thickTop="1" x14ac:dyDescent="0.25">
      <c r="A84" s="328" t="s">
        <v>103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26.25" x14ac:dyDescent="0.25">
      <c r="A85" s="329" t="s">
        <v>104</v>
      </c>
      <c r="B85" s="330"/>
      <c r="C85" s="330"/>
      <c r="D85" s="330"/>
      <c r="E85" s="330"/>
      <c r="F85" s="330"/>
      <c r="G85" s="331"/>
      <c r="H85" s="332"/>
      <c r="I85" s="332"/>
      <c r="J85" s="248"/>
      <c r="K85" s="248"/>
      <c r="L85" s="248"/>
      <c r="M85" s="248"/>
      <c r="N85" s="248"/>
      <c r="O85" s="248"/>
      <c r="P85" s="248"/>
    </row>
    <row r="86" spans="1:16" ht="60" x14ac:dyDescent="0.25">
      <c r="B86" s="333" t="s">
        <v>105</v>
      </c>
      <c r="C86" s="333" t="s">
        <v>106</v>
      </c>
      <c r="D86" s="222" t="s">
        <v>167</v>
      </c>
      <c r="E86" s="334" t="s">
        <v>107</v>
      </c>
      <c r="F86" s="334" t="s">
        <v>108</v>
      </c>
      <c r="G86" s="334" t="s">
        <v>109</v>
      </c>
      <c r="H86" s="335" t="s">
        <v>110</v>
      </c>
      <c r="J86" s="248"/>
      <c r="K86" s="248"/>
      <c r="L86" s="248"/>
      <c r="M86" s="248"/>
      <c r="N86" s="248"/>
      <c r="O86" s="248"/>
      <c r="P86" s="248"/>
    </row>
    <row r="87" spans="1:16" x14ac:dyDescent="0.25">
      <c r="B87" s="90"/>
      <c r="C87" s="90"/>
      <c r="D87" s="90"/>
      <c r="E87" s="91"/>
      <c r="F87" s="92"/>
      <c r="G87" s="147">
        <v>0</v>
      </c>
      <c r="H87" s="145">
        <f>E87*G87</f>
        <v>0</v>
      </c>
      <c r="J87" s="248"/>
      <c r="K87" s="248"/>
      <c r="L87" s="248"/>
      <c r="M87" s="248"/>
      <c r="N87" s="248"/>
      <c r="O87" s="248"/>
      <c r="P87" s="248"/>
    </row>
    <row r="88" spans="1:16" x14ac:dyDescent="0.25">
      <c r="B88" s="90"/>
      <c r="C88" s="90"/>
      <c r="D88" s="90"/>
      <c r="E88" s="91"/>
      <c r="F88" s="92"/>
      <c r="G88" s="147">
        <v>0</v>
      </c>
      <c r="H88" s="145">
        <f t="shared" ref="H88:H96" si="13">E88*G88</f>
        <v>0</v>
      </c>
      <c r="J88" s="248"/>
      <c r="K88" s="248"/>
      <c r="L88" s="248"/>
      <c r="M88" s="248"/>
      <c r="N88" s="248"/>
      <c r="O88" s="248"/>
      <c r="P88" s="248"/>
    </row>
    <row r="89" spans="1:16" x14ac:dyDescent="0.25">
      <c r="B89" s="90"/>
      <c r="C89" s="90"/>
      <c r="D89" s="90"/>
      <c r="E89" s="91"/>
      <c r="F89" s="92"/>
      <c r="G89" s="147">
        <v>0</v>
      </c>
      <c r="H89" s="145">
        <f t="shared" si="13"/>
        <v>0</v>
      </c>
      <c r="J89" s="248"/>
      <c r="K89" s="248"/>
      <c r="L89" s="248"/>
      <c r="M89" s="248"/>
      <c r="N89" s="248"/>
      <c r="O89" s="248"/>
      <c r="P89" s="248"/>
    </row>
    <row r="90" spans="1:16" x14ac:dyDescent="0.25">
      <c r="B90" s="90"/>
      <c r="C90" s="90"/>
      <c r="D90" s="90"/>
      <c r="E90" s="91"/>
      <c r="F90" s="92"/>
      <c r="G90" s="147">
        <v>0</v>
      </c>
      <c r="H90" s="145">
        <f t="shared" si="13"/>
        <v>0</v>
      </c>
      <c r="J90" s="248"/>
      <c r="K90" s="248"/>
      <c r="L90" s="248"/>
      <c r="M90" s="248"/>
      <c r="N90" s="248"/>
      <c r="O90" s="248"/>
      <c r="P90" s="248"/>
    </row>
    <row r="91" spans="1:16" x14ac:dyDescent="0.25">
      <c r="B91" s="90"/>
      <c r="C91" s="90"/>
      <c r="D91" s="90"/>
      <c r="E91" s="91"/>
      <c r="F91" s="92"/>
      <c r="G91" s="147">
        <v>0</v>
      </c>
      <c r="H91" s="145">
        <f t="shared" si="13"/>
        <v>0</v>
      </c>
      <c r="J91" s="248"/>
      <c r="K91" s="248"/>
      <c r="L91" s="248"/>
      <c r="M91" s="248"/>
      <c r="N91" s="248"/>
      <c r="O91" s="248"/>
      <c r="P91" s="248"/>
    </row>
    <row r="92" spans="1:16" x14ac:dyDescent="0.25">
      <c r="B92" s="90"/>
      <c r="C92" s="90"/>
      <c r="D92" s="90"/>
      <c r="E92" s="91"/>
      <c r="F92" s="92"/>
      <c r="G92" s="147">
        <v>0</v>
      </c>
      <c r="H92" s="145">
        <f t="shared" si="13"/>
        <v>0</v>
      </c>
      <c r="J92" s="248"/>
      <c r="K92" s="248"/>
      <c r="L92" s="248"/>
      <c r="M92" s="248"/>
      <c r="N92" s="248"/>
      <c r="O92" s="248"/>
      <c r="P92" s="248"/>
    </row>
    <row r="93" spans="1:16" x14ac:dyDescent="0.25">
      <c r="B93" s="90"/>
      <c r="C93" s="90"/>
      <c r="D93" s="90"/>
      <c r="E93" s="91"/>
      <c r="F93" s="92"/>
      <c r="G93" s="147">
        <v>0</v>
      </c>
      <c r="H93" s="145">
        <f t="shared" si="13"/>
        <v>0</v>
      </c>
      <c r="J93" s="248"/>
      <c r="K93" s="248"/>
      <c r="L93" s="248"/>
      <c r="M93" s="248"/>
      <c r="N93" s="248"/>
      <c r="O93" s="248"/>
      <c r="P93" s="248"/>
    </row>
    <row r="94" spans="1:16" x14ac:dyDescent="0.25">
      <c r="B94" s="90"/>
      <c r="C94" s="90"/>
      <c r="D94" s="90"/>
      <c r="E94" s="91"/>
      <c r="F94" s="92"/>
      <c r="G94" s="147">
        <v>0</v>
      </c>
      <c r="H94" s="145">
        <f t="shared" si="13"/>
        <v>0</v>
      </c>
      <c r="J94" s="248"/>
      <c r="K94" s="248"/>
      <c r="L94" s="248"/>
      <c r="M94" s="248"/>
      <c r="N94" s="248"/>
      <c r="O94" s="248"/>
      <c r="P94" s="248"/>
    </row>
    <row r="95" spans="1:16" x14ac:dyDescent="0.25">
      <c r="B95" s="90"/>
      <c r="C95" s="90"/>
      <c r="D95" s="90"/>
      <c r="E95" s="91"/>
      <c r="F95" s="92"/>
      <c r="G95" s="147">
        <v>0</v>
      </c>
      <c r="H95" s="145">
        <f t="shared" si="13"/>
        <v>0</v>
      </c>
      <c r="J95" s="248"/>
      <c r="K95" s="248"/>
      <c r="L95" s="248"/>
      <c r="M95" s="248"/>
      <c r="N95" s="248"/>
      <c r="O95" s="248"/>
      <c r="P95" s="248"/>
    </row>
    <row r="96" spans="1:16" x14ac:dyDescent="0.25">
      <c r="B96" s="90"/>
      <c r="C96" s="90"/>
      <c r="D96" s="90"/>
      <c r="E96" s="91"/>
      <c r="F96" s="92"/>
      <c r="G96" s="147">
        <v>0</v>
      </c>
      <c r="H96" s="145">
        <f t="shared" si="13"/>
        <v>0</v>
      </c>
      <c r="J96" s="248"/>
      <c r="K96" s="248"/>
      <c r="L96" s="248"/>
      <c r="M96" s="248"/>
      <c r="N96" s="248"/>
      <c r="O96" s="248"/>
      <c r="P96" s="248"/>
    </row>
    <row r="97" spans="1:16" ht="16.5" thickBot="1" x14ac:dyDescent="0.3">
      <c r="B97" s="248"/>
      <c r="C97" s="336"/>
      <c r="D97" s="336"/>
      <c r="E97" s="336"/>
      <c r="F97" s="337"/>
      <c r="G97" s="338" t="s">
        <v>76</v>
      </c>
      <c r="H97" s="51">
        <f>SUM(H87:H96)</f>
        <v>0</v>
      </c>
      <c r="J97" s="248"/>
      <c r="K97" s="248"/>
      <c r="L97" s="248"/>
      <c r="M97" s="248"/>
      <c r="N97" s="248"/>
      <c r="O97" s="248"/>
      <c r="P97" s="248"/>
    </row>
    <row r="98" spans="1:16" ht="15.75" thickTop="1" x14ac:dyDescent="0.25">
      <c r="A98" s="248"/>
      <c r="B98" s="339"/>
      <c r="C98" s="339"/>
      <c r="D98" s="339"/>
      <c r="E98" s="340"/>
      <c r="F98" s="340"/>
      <c r="G98" s="323"/>
      <c r="H98" s="341"/>
      <c r="I98" s="341"/>
      <c r="J98" s="248"/>
      <c r="K98" s="248"/>
      <c r="L98" s="248"/>
      <c r="M98" s="248"/>
      <c r="N98" s="248"/>
      <c r="O98" s="248"/>
      <c r="P98" s="248"/>
    </row>
    <row r="99" spans="1:16" ht="26.25" x14ac:dyDescent="0.25">
      <c r="A99" s="211" t="s">
        <v>111</v>
      </c>
      <c r="B99" s="220"/>
      <c r="C99" s="220"/>
      <c r="D99" s="342"/>
      <c r="E99" s="342"/>
      <c r="F99" s="342"/>
      <c r="G99" s="342"/>
      <c r="H99" s="342"/>
      <c r="I99" s="342"/>
      <c r="J99" s="342"/>
      <c r="K99" s="342"/>
      <c r="L99" s="343"/>
      <c r="M99" s="248"/>
      <c r="N99" s="248"/>
      <c r="O99" s="248"/>
      <c r="P99" s="248"/>
    </row>
    <row r="100" spans="1:16" ht="45" x14ac:dyDescent="0.25">
      <c r="A100" s="222" t="s">
        <v>112</v>
      </c>
      <c r="B100" s="222" t="s">
        <v>113</v>
      </c>
      <c r="C100" s="222" t="s">
        <v>106</v>
      </c>
      <c r="D100" s="222" t="s">
        <v>167</v>
      </c>
      <c r="E100" s="223" t="s">
        <v>107</v>
      </c>
      <c r="F100" s="344" t="s">
        <v>123</v>
      </c>
      <c r="G100" s="223" t="s">
        <v>108</v>
      </c>
      <c r="H100" s="222" t="s">
        <v>173</v>
      </c>
      <c r="I100" s="222" t="s">
        <v>114</v>
      </c>
      <c r="J100" s="224" t="s">
        <v>174</v>
      </c>
      <c r="K100" s="345" t="s">
        <v>115</v>
      </c>
      <c r="L100" s="224" t="s">
        <v>175</v>
      </c>
      <c r="M100" s="248"/>
      <c r="N100" s="248"/>
      <c r="O100" s="248"/>
      <c r="P100" s="248"/>
    </row>
    <row r="101" spans="1:16" x14ac:dyDescent="0.25">
      <c r="A101" s="93" t="s">
        <v>2</v>
      </c>
      <c r="B101" s="93"/>
      <c r="C101" s="93"/>
      <c r="D101" s="94"/>
      <c r="E101" s="95">
        <v>0</v>
      </c>
      <c r="F101" s="21">
        <f>IF(A101=LISTE!$E$3,36,IF(A101=LISTE!$E$4,60,0))</f>
        <v>0</v>
      </c>
      <c r="G101" s="96"/>
      <c r="H101" s="97"/>
      <c r="I101" s="148">
        <v>0</v>
      </c>
      <c r="J101" s="36" t="str">
        <f>IF(F101=0,"",E101/F101*12*I101)</f>
        <v/>
      </c>
      <c r="K101" s="104"/>
      <c r="L101" s="36" t="str">
        <f>IF(J101="","",J101/12*K101)</f>
        <v/>
      </c>
      <c r="M101" s="248"/>
      <c r="N101" s="248"/>
      <c r="O101" s="248"/>
      <c r="P101" s="248"/>
    </row>
    <row r="102" spans="1:16" x14ac:dyDescent="0.25">
      <c r="A102" s="93" t="s">
        <v>2</v>
      </c>
      <c r="B102" s="93"/>
      <c r="C102" s="93"/>
      <c r="D102" s="94"/>
      <c r="E102" s="95">
        <v>0</v>
      </c>
      <c r="F102" s="21">
        <f>IF(A102=LISTE!$E$3,36,IF(A102=LISTE!$E$4,60,0))</f>
        <v>0</v>
      </c>
      <c r="G102" s="96"/>
      <c r="H102" s="97"/>
      <c r="I102" s="148">
        <v>0</v>
      </c>
      <c r="J102" s="36" t="str">
        <f t="shared" ref="J102:J110" si="14">IF(F102=0,"",E102/F102*12*I102)</f>
        <v/>
      </c>
      <c r="K102" s="104"/>
      <c r="L102" s="36" t="str">
        <f t="shared" ref="L102:L110" si="15">IF(J102="","",J102/12*K102)</f>
        <v/>
      </c>
      <c r="M102" s="248"/>
      <c r="N102" s="248"/>
      <c r="O102" s="248"/>
      <c r="P102" s="248"/>
    </row>
    <row r="103" spans="1:16" x14ac:dyDescent="0.25">
      <c r="A103" s="93" t="s">
        <v>2</v>
      </c>
      <c r="B103" s="93"/>
      <c r="C103" s="93"/>
      <c r="D103" s="94"/>
      <c r="E103" s="95">
        <v>0</v>
      </c>
      <c r="F103" s="21">
        <f>IF(A103=LISTE!$E$3,36,IF(A103=LISTE!$E$4,60,0))</f>
        <v>0</v>
      </c>
      <c r="G103" s="96"/>
      <c r="H103" s="94"/>
      <c r="I103" s="148">
        <v>0</v>
      </c>
      <c r="J103" s="36" t="str">
        <f t="shared" si="14"/>
        <v/>
      </c>
      <c r="K103" s="104"/>
      <c r="L103" s="36" t="str">
        <f t="shared" si="15"/>
        <v/>
      </c>
      <c r="M103" s="248"/>
      <c r="N103" s="248"/>
      <c r="O103" s="248"/>
      <c r="P103" s="248"/>
    </row>
    <row r="104" spans="1:16" x14ac:dyDescent="0.25">
      <c r="A104" s="93" t="s">
        <v>2</v>
      </c>
      <c r="B104" s="93"/>
      <c r="C104" s="93"/>
      <c r="D104" s="94"/>
      <c r="E104" s="95">
        <v>0</v>
      </c>
      <c r="F104" s="21">
        <f>IF(A104=LISTE!$E$3,36,IF(A104=LISTE!$E$4,60,0))</f>
        <v>0</v>
      </c>
      <c r="G104" s="96"/>
      <c r="H104" s="94"/>
      <c r="I104" s="148">
        <v>0</v>
      </c>
      <c r="J104" s="36" t="str">
        <f t="shared" si="14"/>
        <v/>
      </c>
      <c r="K104" s="104"/>
      <c r="L104" s="36" t="str">
        <f t="shared" si="15"/>
        <v/>
      </c>
      <c r="M104" s="248"/>
      <c r="N104" s="248"/>
      <c r="O104" s="248"/>
      <c r="P104" s="248"/>
    </row>
    <row r="105" spans="1:16" x14ac:dyDescent="0.25">
      <c r="A105" s="93" t="s">
        <v>2</v>
      </c>
      <c r="B105" s="93"/>
      <c r="C105" s="93"/>
      <c r="D105" s="94"/>
      <c r="E105" s="95">
        <v>0</v>
      </c>
      <c r="F105" s="21">
        <f>IF(A105=LISTE!$E$3,36,IF(A105=LISTE!$E$4,60,0))</f>
        <v>0</v>
      </c>
      <c r="G105" s="96"/>
      <c r="H105" s="94"/>
      <c r="I105" s="148">
        <v>0</v>
      </c>
      <c r="J105" s="36" t="str">
        <f t="shared" si="14"/>
        <v/>
      </c>
      <c r="K105" s="104"/>
      <c r="L105" s="36" t="str">
        <f t="shared" si="15"/>
        <v/>
      </c>
      <c r="M105" s="248"/>
      <c r="N105" s="248"/>
      <c r="O105" s="248"/>
      <c r="P105" s="248"/>
    </row>
    <row r="106" spans="1:16" x14ac:dyDescent="0.25">
      <c r="A106" s="93" t="s">
        <v>2</v>
      </c>
      <c r="B106" s="93"/>
      <c r="C106" s="93"/>
      <c r="D106" s="94"/>
      <c r="E106" s="95">
        <v>0</v>
      </c>
      <c r="F106" s="21">
        <f>IF(A106=LISTE!$E$3,36,IF(A106=LISTE!$E$4,60,0))</f>
        <v>0</v>
      </c>
      <c r="G106" s="96"/>
      <c r="H106" s="94"/>
      <c r="I106" s="148">
        <v>0</v>
      </c>
      <c r="J106" s="36" t="str">
        <f t="shared" si="14"/>
        <v/>
      </c>
      <c r="K106" s="104"/>
      <c r="L106" s="36" t="str">
        <f t="shared" si="15"/>
        <v/>
      </c>
      <c r="M106" s="248"/>
      <c r="N106" s="248"/>
      <c r="O106" s="248"/>
      <c r="P106" s="248"/>
    </row>
    <row r="107" spans="1:16" x14ac:dyDescent="0.25">
      <c r="A107" s="93" t="s">
        <v>2</v>
      </c>
      <c r="B107" s="93"/>
      <c r="C107" s="93"/>
      <c r="D107" s="94"/>
      <c r="E107" s="95">
        <v>0</v>
      </c>
      <c r="F107" s="21">
        <f>IF(A107=LISTE!$E$3,36,IF(A107=LISTE!$E$4,60,0))</f>
        <v>0</v>
      </c>
      <c r="G107" s="96"/>
      <c r="H107" s="94"/>
      <c r="I107" s="148">
        <v>0</v>
      </c>
      <c r="J107" s="36" t="str">
        <f t="shared" si="14"/>
        <v/>
      </c>
      <c r="K107" s="104"/>
      <c r="L107" s="36" t="str">
        <f t="shared" si="15"/>
        <v/>
      </c>
      <c r="M107" s="248"/>
      <c r="N107" s="248"/>
      <c r="O107" s="248"/>
      <c r="P107" s="248"/>
    </row>
    <row r="108" spans="1:16" x14ac:dyDescent="0.25">
      <c r="A108" s="93" t="s">
        <v>2</v>
      </c>
      <c r="B108" s="93"/>
      <c r="C108" s="93"/>
      <c r="D108" s="94"/>
      <c r="E108" s="95">
        <v>0</v>
      </c>
      <c r="F108" s="21">
        <f>IF(A108=LISTE!$E$3,36,IF(A108=LISTE!$E$4,60,0))</f>
        <v>0</v>
      </c>
      <c r="G108" s="96"/>
      <c r="H108" s="94"/>
      <c r="I108" s="148">
        <v>0</v>
      </c>
      <c r="J108" s="36" t="str">
        <f t="shared" si="14"/>
        <v/>
      </c>
      <c r="K108" s="104"/>
      <c r="L108" s="36" t="str">
        <f t="shared" si="15"/>
        <v/>
      </c>
      <c r="M108" s="248"/>
      <c r="N108" s="248"/>
      <c r="O108" s="248"/>
      <c r="P108" s="248"/>
    </row>
    <row r="109" spans="1:16" x14ac:dyDescent="0.25">
      <c r="A109" s="93" t="s">
        <v>2</v>
      </c>
      <c r="B109" s="93"/>
      <c r="C109" s="93"/>
      <c r="D109" s="94"/>
      <c r="E109" s="95">
        <v>0</v>
      </c>
      <c r="F109" s="21">
        <f>IF(A109=LISTE!$E$3,36,IF(A109=LISTE!$E$4,60,0))</f>
        <v>0</v>
      </c>
      <c r="G109" s="96"/>
      <c r="H109" s="94"/>
      <c r="I109" s="148">
        <v>0</v>
      </c>
      <c r="J109" s="36" t="str">
        <f t="shared" si="14"/>
        <v/>
      </c>
      <c r="K109" s="104"/>
      <c r="L109" s="36" t="str">
        <f t="shared" si="15"/>
        <v/>
      </c>
      <c r="M109" s="248"/>
      <c r="N109" s="248"/>
      <c r="O109" s="248"/>
      <c r="P109" s="248"/>
    </row>
    <row r="110" spans="1:16" ht="15.75" thickBot="1" x14ac:dyDescent="0.3">
      <c r="A110" s="93" t="s">
        <v>2</v>
      </c>
      <c r="B110" s="93"/>
      <c r="C110" s="93"/>
      <c r="D110" s="94"/>
      <c r="E110" s="95">
        <v>0</v>
      </c>
      <c r="F110" s="21">
        <f>IF(A110=LISTE!$E$3,36,IF(A110=LISTE!$E$4,60,0))</f>
        <v>0</v>
      </c>
      <c r="G110" s="96"/>
      <c r="H110" s="94"/>
      <c r="I110" s="148">
        <v>0</v>
      </c>
      <c r="J110" s="36" t="str">
        <f t="shared" si="14"/>
        <v/>
      </c>
      <c r="K110" s="105"/>
      <c r="L110" s="36" t="str">
        <f t="shared" si="15"/>
        <v/>
      </c>
      <c r="M110" s="248"/>
      <c r="N110" s="248"/>
      <c r="O110" s="248"/>
      <c r="P110" s="248"/>
    </row>
    <row r="111" spans="1:16" ht="17.25" thickTop="1" thickBot="1" x14ac:dyDescent="0.3">
      <c r="A111" s="346"/>
      <c r="B111" s="346"/>
      <c r="C111" s="346"/>
      <c r="D111" s="347"/>
      <c r="E111" s="347"/>
      <c r="F111" s="310"/>
      <c r="G111" s="348"/>
      <c r="H111" s="348"/>
      <c r="I111" s="348"/>
      <c r="J111" s="349"/>
      <c r="K111" s="350" t="s">
        <v>76</v>
      </c>
      <c r="L111" s="50">
        <f>SUM(L101:L110)</f>
        <v>0</v>
      </c>
      <c r="M111" s="248"/>
      <c r="N111" s="248"/>
      <c r="O111" s="248"/>
      <c r="P111" s="248"/>
    </row>
    <row r="112" spans="1:16" ht="24.75" thickTop="1" thickBot="1" x14ac:dyDescent="0.3">
      <c r="A112" s="351" t="s">
        <v>118</v>
      </c>
      <c r="B112" s="352"/>
      <c r="C112" s="352"/>
      <c r="D112" s="352"/>
      <c r="E112" s="35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</row>
    <row r="113" spans="1:16" ht="30.75" thickTop="1" x14ac:dyDescent="0.25">
      <c r="A113" s="333" t="s">
        <v>119</v>
      </c>
      <c r="B113" s="333" t="s">
        <v>120</v>
      </c>
      <c r="C113" s="333" t="s">
        <v>121</v>
      </c>
      <c r="D113" s="334" t="s">
        <v>87</v>
      </c>
      <c r="E113" s="334" t="s">
        <v>88</v>
      </c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1:16" x14ac:dyDescent="0.25">
      <c r="A114" s="98"/>
      <c r="B114" s="99"/>
      <c r="C114" s="80"/>
      <c r="D114" s="80"/>
      <c r="E114" s="100">
        <v>0</v>
      </c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</row>
    <row r="115" spans="1:16" x14ac:dyDescent="0.25">
      <c r="A115" s="101"/>
      <c r="B115" s="101"/>
      <c r="C115" s="80"/>
      <c r="D115" s="80"/>
      <c r="E115" s="100">
        <v>0</v>
      </c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</row>
    <row r="116" spans="1:16" x14ac:dyDescent="0.25">
      <c r="A116" s="101"/>
      <c r="B116" s="101"/>
      <c r="C116" s="80"/>
      <c r="D116" s="80"/>
      <c r="E116" s="100">
        <v>0</v>
      </c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</row>
    <row r="117" spans="1:16" x14ac:dyDescent="0.25">
      <c r="A117" s="101"/>
      <c r="B117" s="101"/>
      <c r="C117" s="80"/>
      <c r="D117" s="80"/>
      <c r="E117" s="100">
        <v>0</v>
      </c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</row>
    <row r="118" spans="1:16" x14ac:dyDescent="0.25">
      <c r="A118" s="101"/>
      <c r="B118" s="101"/>
      <c r="C118" s="80"/>
      <c r="D118" s="80"/>
      <c r="E118" s="100">
        <v>0</v>
      </c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</row>
    <row r="119" spans="1:16" x14ac:dyDescent="0.25">
      <c r="A119" s="80"/>
      <c r="B119" s="80"/>
      <c r="C119" s="80"/>
      <c r="D119" s="80"/>
      <c r="E119" s="100">
        <v>0</v>
      </c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</row>
    <row r="120" spans="1:16" x14ac:dyDescent="0.25">
      <c r="A120" s="80"/>
      <c r="B120" s="80"/>
      <c r="C120" s="80"/>
      <c r="D120" s="80"/>
      <c r="E120" s="100">
        <v>0</v>
      </c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</row>
    <row r="121" spans="1:16" x14ac:dyDescent="0.25">
      <c r="A121" s="80"/>
      <c r="B121" s="80"/>
      <c r="C121" s="80"/>
      <c r="D121" s="80"/>
      <c r="E121" s="100">
        <v>0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</row>
    <row r="122" spans="1:16" x14ac:dyDescent="0.25">
      <c r="A122" s="80"/>
      <c r="B122" s="80"/>
      <c r="C122" s="80"/>
      <c r="D122" s="80"/>
      <c r="E122" s="100">
        <v>0</v>
      </c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</row>
    <row r="123" spans="1:16" ht="15.75" thickBot="1" x14ac:dyDescent="0.3">
      <c r="A123" s="80"/>
      <c r="B123" s="80"/>
      <c r="C123" s="80"/>
      <c r="D123" s="102"/>
      <c r="E123" s="103">
        <v>0</v>
      </c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7.25" thickTop="1" thickBot="1" x14ac:dyDescent="0.3">
      <c r="A124" s="324"/>
      <c r="B124" s="325"/>
      <c r="C124" s="326"/>
      <c r="D124" s="327" t="s">
        <v>76</v>
      </c>
      <c r="E124" s="35">
        <f>SUM(E114:E123)</f>
        <v>0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</row>
    <row r="125" spans="1:16" ht="15.75" thickTop="1" x14ac:dyDescent="0.25"/>
  </sheetData>
  <sheetProtection sheet="1" formatCells="0" formatColumns="0" formatRows="0" selectLockedCells="1" sort="0" autoFilter="0" pivotTables="0"/>
  <dataValidations count="5">
    <dataValidation type="list" allowBlank="1" showInputMessage="1" showErrorMessage="1" sqref="I4" xr:uid="{00000000-0002-0000-0700-000000000000}">
      <formula1>$D$4:$F$4</formula1>
    </dataValidation>
    <dataValidation type="list" allowBlank="1" showInputMessage="1" showErrorMessage="1" sqref="H4" xr:uid="{00000000-0002-0000-0700-000001000000}">
      <formula1>$D$3:$F$3</formula1>
    </dataValidation>
    <dataValidation type="whole" allowBlank="1" showInputMessage="1" showErrorMessage="1" sqref="K101:K110" xr:uid="{00000000-0002-0000-0700-000002000000}">
      <formula1>0</formula1>
      <formula2>R101</formula2>
    </dataValidation>
    <dataValidation type="list" allowBlank="1" showInputMessage="1" showErrorMessage="1" sqref="A111" xr:uid="{00000000-0002-0000-0700-000003000000}">
      <formula1>#REF!</formula1>
    </dataValidation>
    <dataValidation type="list" allowBlank="1" showInputMessage="1" showErrorMessage="1" sqref="A101:A110" xr:uid="{00000000-0002-0000-0700-000004000000}">
      <formula1>INFORMATIQUE</formula1>
    </dataValidation>
  </dataValidations>
  <pageMargins left="0.27559055118110237" right="0.27559055118110237" top="0.35433070866141736" bottom="0.35433070866141736" header="0.31496062992125984" footer="0.31496062992125984"/>
  <pageSetup paperSize="9" scale="57" fitToHeight="3" orientation="landscape" horizontalDpi="0" verticalDpi="0" r:id="rId1"/>
  <rowBreaks count="2" manualBreakCount="2">
    <brk id="50" max="11" man="1"/>
    <brk id="7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0"/>
  <sheetViews>
    <sheetView showGridLines="0" topLeftCell="A10" zoomScale="80" zoomScaleNormal="80" workbookViewId="0">
      <selection activeCell="B64" sqref="B64"/>
    </sheetView>
  </sheetViews>
  <sheetFormatPr baseColWidth="10" defaultRowHeight="15" x14ac:dyDescent="0.25"/>
  <cols>
    <col min="1" max="1" width="34.5703125" style="164" customWidth="1"/>
    <col min="2" max="2" width="38.5703125" style="164" customWidth="1"/>
    <col min="3" max="3" width="42.85546875" style="164" customWidth="1"/>
    <col min="4" max="4" width="19.140625" style="164" customWidth="1"/>
    <col min="5" max="5" width="27.7109375" style="164" customWidth="1"/>
    <col min="6" max="7" width="13.7109375" style="164" customWidth="1"/>
    <col min="8" max="8" width="13.5703125" style="164" customWidth="1"/>
    <col min="9" max="9" width="13.140625" style="164" customWidth="1"/>
    <col min="10" max="10" width="14.5703125" style="164" customWidth="1"/>
    <col min="11" max="11" width="11.42578125" style="164"/>
    <col min="12" max="12" width="16.42578125" style="164" customWidth="1"/>
    <col min="13" max="16384" width="11.42578125" style="164"/>
  </cols>
  <sheetData>
    <row r="1" spans="1:12" ht="24.75" thickTop="1" thickBot="1" x14ac:dyDescent="0.3">
      <c r="A1" s="161" t="s">
        <v>60</v>
      </c>
      <c r="B1" s="39">
        <f>'2-Admin'!$G$5</f>
        <v>0</v>
      </c>
      <c r="C1" s="40">
        <f>'2-Admin'!$G$7</f>
        <v>0</v>
      </c>
      <c r="D1" s="162"/>
      <c r="E1" s="162"/>
      <c r="F1" s="163"/>
      <c r="G1" s="163"/>
      <c r="H1" s="163"/>
      <c r="I1" s="163"/>
      <c r="J1" s="163"/>
      <c r="K1" s="163"/>
      <c r="L1" s="163"/>
    </row>
    <row r="2" spans="1:12" ht="22.5" thickTop="1" thickBot="1" x14ac:dyDescent="0.3">
      <c r="A2" s="165"/>
      <c r="B2" s="163"/>
      <c r="C2" s="166"/>
      <c r="D2" s="166"/>
      <c r="E2" s="166"/>
      <c r="F2" s="163"/>
      <c r="G2" s="163"/>
      <c r="H2" s="163"/>
      <c r="I2" s="163"/>
      <c r="J2" s="163"/>
      <c r="K2" s="163"/>
      <c r="L2" s="163"/>
    </row>
    <row r="3" spans="1:12" ht="24.75" thickTop="1" thickBot="1" x14ac:dyDescent="0.3">
      <c r="A3" s="167" t="s">
        <v>67</v>
      </c>
      <c r="B3" s="163"/>
      <c r="C3" s="163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78" customHeight="1" thickTop="1" x14ac:dyDescent="0.25">
      <c r="A4" s="169" t="s">
        <v>129</v>
      </c>
      <c r="B4" s="170" t="s">
        <v>165</v>
      </c>
      <c r="C4" s="171" t="s">
        <v>172</v>
      </c>
      <c r="D4" s="169" t="s">
        <v>166</v>
      </c>
      <c r="E4" s="169" t="s">
        <v>124</v>
      </c>
      <c r="F4" s="172" t="s">
        <v>169</v>
      </c>
      <c r="G4" s="173" t="s">
        <v>73</v>
      </c>
      <c r="H4" s="163"/>
      <c r="I4" s="163"/>
      <c r="J4" s="163"/>
      <c r="K4" s="163"/>
      <c r="L4" s="163"/>
    </row>
    <row r="5" spans="1:12" ht="18.75" x14ac:dyDescent="0.25">
      <c r="A5" s="174" t="s">
        <v>130</v>
      </c>
      <c r="B5" s="175"/>
      <c r="C5" s="176"/>
      <c r="D5" s="176"/>
      <c r="E5" s="176"/>
      <c r="F5" s="176"/>
      <c r="G5" s="177"/>
      <c r="H5" s="163"/>
      <c r="I5" s="163"/>
      <c r="J5" s="163"/>
      <c r="K5" s="163"/>
      <c r="L5" s="163"/>
    </row>
    <row r="6" spans="1:12" x14ac:dyDescent="0.25">
      <c r="A6" s="113"/>
      <c r="B6" s="113"/>
      <c r="C6" s="114">
        <v>0</v>
      </c>
      <c r="D6" s="115"/>
      <c r="E6" s="116"/>
      <c r="F6" s="41">
        <f>C6*D6*E6</f>
        <v>0</v>
      </c>
      <c r="G6" s="52">
        <f>CEILING(F6,100)</f>
        <v>0</v>
      </c>
      <c r="H6" s="163"/>
      <c r="I6" s="163"/>
      <c r="J6" s="163"/>
      <c r="K6" s="163"/>
      <c r="L6" s="163"/>
    </row>
    <row r="7" spans="1:12" x14ac:dyDescent="0.25">
      <c r="A7" s="113"/>
      <c r="B7" s="113"/>
      <c r="C7" s="114">
        <v>0</v>
      </c>
      <c r="D7" s="115"/>
      <c r="E7" s="116"/>
      <c r="F7" s="41">
        <f t="shared" ref="F7:F15" si="0">C7*D7*E7</f>
        <v>0</v>
      </c>
      <c r="G7" s="53">
        <f t="shared" ref="G7:G15" si="1">CEILING(F7,100)</f>
        <v>0</v>
      </c>
      <c r="H7" s="163"/>
      <c r="I7" s="163"/>
      <c r="J7" s="163"/>
      <c r="K7" s="163"/>
      <c r="L7" s="163"/>
    </row>
    <row r="8" spans="1:12" x14ac:dyDescent="0.25">
      <c r="A8" s="113"/>
      <c r="B8" s="113"/>
      <c r="C8" s="114">
        <v>0</v>
      </c>
      <c r="D8" s="115"/>
      <c r="E8" s="116"/>
      <c r="F8" s="41">
        <f t="shared" si="0"/>
        <v>0</v>
      </c>
      <c r="G8" s="53">
        <f t="shared" si="1"/>
        <v>0</v>
      </c>
      <c r="H8" s="163"/>
      <c r="I8" s="163"/>
      <c r="J8" s="163"/>
      <c r="K8" s="163"/>
      <c r="L8" s="163"/>
    </row>
    <row r="9" spans="1:12" x14ac:dyDescent="0.25">
      <c r="A9" s="113"/>
      <c r="B9" s="113"/>
      <c r="C9" s="114">
        <v>0</v>
      </c>
      <c r="D9" s="115"/>
      <c r="E9" s="116"/>
      <c r="F9" s="41">
        <f t="shared" si="0"/>
        <v>0</v>
      </c>
      <c r="G9" s="53">
        <f t="shared" si="1"/>
        <v>0</v>
      </c>
      <c r="H9" s="163"/>
      <c r="I9" s="163"/>
      <c r="J9" s="163"/>
      <c r="K9" s="163"/>
      <c r="L9" s="163"/>
    </row>
    <row r="10" spans="1:12" x14ac:dyDescent="0.25">
      <c r="A10" s="113"/>
      <c r="B10" s="113"/>
      <c r="C10" s="114">
        <v>0</v>
      </c>
      <c r="D10" s="115"/>
      <c r="E10" s="116"/>
      <c r="F10" s="41">
        <f t="shared" si="0"/>
        <v>0</v>
      </c>
      <c r="G10" s="53">
        <f t="shared" si="1"/>
        <v>0</v>
      </c>
      <c r="H10" s="163"/>
      <c r="I10" s="163"/>
      <c r="J10" s="163"/>
      <c r="K10" s="163"/>
      <c r="L10" s="163"/>
    </row>
    <row r="11" spans="1:12" x14ac:dyDescent="0.25">
      <c r="A11" s="113"/>
      <c r="B11" s="113"/>
      <c r="C11" s="114">
        <v>0</v>
      </c>
      <c r="D11" s="115"/>
      <c r="E11" s="116"/>
      <c r="F11" s="41">
        <f t="shared" si="0"/>
        <v>0</v>
      </c>
      <c r="G11" s="53">
        <f t="shared" si="1"/>
        <v>0</v>
      </c>
      <c r="H11" s="163"/>
      <c r="I11" s="163"/>
      <c r="J11" s="163"/>
      <c r="K11" s="163"/>
      <c r="L11" s="163"/>
    </row>
    <row r="12" spans="1:12" x14ac:dyDescent="0.25">
      <c r="A12" s="113"/>
      <c r="B12" s="113"/>
      <c r="C12" s="114">
        <v>0</v>
      </c>
      <c r="D12" s="115"/>
      <c r="E12" s="116"/>
      <c r="F12" s="41">
        <f t="shared" si="0"/>
        <v>0</v>
      </c>
      <c r="G12" s="54">
        <f t="shared" si="1"/>
        <v>0</v>
      </c>
      <c r="H12" s="163"/>
      <c r="I12" s="163"/>
      <c r="J12" s="163"/>
      <c r="K12" s="163"/>
      <c r="L12" s="163"/>
    </row>
    <row r="13" spans="1:12" x14ac:dyDescent="0.25">
      <c r="A13" s="113"/>
      <c r="B13" s="113"/>
      <c r="C13" s="114">
        <v>0</v>
      </c>
      <c r="D13" s="115"/>
      <c r="E13" s="116"/>
      <c r="F13" s="41">
        <f t="shared" si="0"/>
        <v>0</v>
      </c>
      <c r="G13" s="54">
        <f t="shared" si="1"/>
        <v>0</v>
      </c>
      <c r="H13" s="163"/>
      <c r="I13" s="163"/>
      <c r="J13" s="163"/>
      <c r="K13" s="163"/>
      <c r="L13" s="163"/>
    </row>
    <row r="14" spans="1:12" x14ac:dyDescent="0.25">
      <c r="A14" s="113"/>
      <c r="B14" s="113"/>
      <c r="C14" s="114">
        <v>0</v>
      </c>
      <c r="D14" s="115"/>
      <c r="E14" s="116"/>
      <c r="F14" s="41">
        <f t="shared" si="0"/>
        <v>0</v>
      </c>
      <c r="G14" s="54">
        <f t="shared" si="1"/>
        <v>0</v>
      </c>
      <c r="H14" s="163"/>
      <c r="I14" s="163"/>
      <c r="J14" s="163"/>
      <c r="K14" s="163"/>
      <c r="L14" s="163"/>
    </row>
    <row r="15" spans="1:12" ht="15.75" thickBot="1" x14ac:dyDescent="0.3">
      <c r="A15" s="113"/>
      <c r="B15" s="113"/>
      <c r="C15" s="114">
        <v>0</v>
      </c>
      <c r="D15" s="115"/>
      <c r="E15" s="116"/>
      <c r="F15" s="42">
        <f t="shared" si="0"/>
        <v>0</v>
      </c>
      <c r="G15" s="55">
        <f t="shared" si="1"/>
        <v>0</v>
      </c>
      <c r="H15" s="163"/>
      <c r="I15" s="163"/>
      <c r="J15" s="163"/>
      <c r="K15" s="163"/>
      <c r="L15" s="163"/>
    </row>
    <row r="16" spans="1:12" ht="16.5" thickTop="1" thickBot="1" x14ac:dyDescent="0.3">
      <c r="A16" s="178"/>
      <c r="B16" s="178"/>
      <c r="C16" s="179"/>
      <c r="D16" s="180" t="s">
        <v>184</v>
      </c>
      <c r="E16" s="366" t="e">
        <f>(D6*E6+D7*E7+D8*E8+D9*E9+D10*E10+D11*E11+D12*E12+D13*E13+D14*E14+D15*E15)/'1-Projet'!$C$5</f>
        <v>#DIV/0!</v>
      </c>
      <c r="F16" s="181" t="s">
        <v>76</v>
      </c>
      <c r="G16" s="56">
        <f>SUM(G6:G15)</f>
        <v>0</v>
      </c>
      <c r="H16" s="163"/>
      <c r="I16" s="163"/>
      <c r="J16" s="163"/>
      <c r="K16" s="163"/>
      <c r="L16" s="163"/>
    </row>
    <row r="17" spans="1:12" ht="19.5" thickTop="1" x14ac:dyDescent="0.25">
      <c r="A17" s="182" t="s">
        <v>153</v>
      </c>
      <c r="B17" s="176"/>
      <c r="C17" s="183"/>
      <c r="D17" s="184"/>
      <c r="E17" s="185"/>
      <c r="F17" s="186"/>
      <c r="G17" s="187"/>
      <c r="H17" s="163"/>
      <c r="I17" s="163"/>
      <c r="J17" s="163"/>
      <c r="K17" s="163"/>
      <c r="L17" s="163"/>
    </row>
    <row r="18" spans="1:12" x14ac:dyDescent="0.25">
      <c r="A18" s="113"/>
      <c r="B18" s="113"/>
      <c r="C18" s="114">
        <v>0</v>
      </c>
      <c r="D18" s="115"/>
      <c r="E18" s="116"/>
      <c r="F18" s="41">
        <f>+C18*D18*E18</f>
        <v>0</v>
      </c>
      <c r="G18" s="52">
        <f>CEILING(F18,100)</f>
        <v>0</v>
      </c>
      <c r="H18" s="163"/>
      <c r="I18" s="163"/>
      <c r="J18" s="163"/>
      <c r="K18" s="163"/>
      <c r="L18" s="163"/>
    </row>
    <row r="19" spans="1:12" x14ac:dyDescent="0.25">
      <c r="A19" s="118"/>
      <c r="B19" s="118"/>
      <c r="C19" s="114">
        <v>0</v>
      </c>
      <c r="D19" s="115"/>
      <c r="E19" s="116"/>
      <c r="F19" s="41">
        <f t="shared" ref="F19:F27" si="2">+C19*D19*E19</f>
        <v>0</v>
      </c>
      <c r="G19" s="53">
        <f t="shared" ref="G19:G27" si="3">CEILING(F19,100)</f>
        <v>0</v>
      </c>
      <c r="H19" s="163"/>
      <c r="I19" s="163"/>
      <c r="J19" s="163"/>
      <c r="K19" s="163"/>
      <c r="L19" s="163"/>
    </row>
    <row r="20" spans="1:12" x14ac:dyDescent="0.25">
      <c r="A20" s="118"/>
      <c r="B20" s="118"/>
      <c r="C20" s="114">
        <v>0</v>
      </c>
      <c r="D20" s="115"/>
      <c r="E20" s="116"/>
      <c r="F20" s="41">
        <f t="shared" si="2"/>
        <v>0</v>
      </c>
      <c r="G20" s="53">
        <f t="shared" si="3"/>
        <v>0</v>
      </c>
      <c r="H20" s="163"/>
      <c r="I20" s="163"/>
      <c r="J20" s="163"/>
      <c r="K20" s="163"/>
      <c r="L20" s="163"/>
    </row>
    <row r="21" spans="1:12" x14ac:dyDescent="0.25">
      <c r="A21" s="119"/>
      <c r="B21" s="119"/>
      <c r="C21" s="114">
        <v>0</v>
      </c>
      <c r="D21" s="115"/>
      <c r="E21" s="116"/>
      <c r="F21" s="41">
        <f t="shared" si="2"/>
        <v>0</v>
      </c>
      <c r="G21" s="57">
        <f t="shared" si="3"/>
        <v>0</v>
      </c>
      <c r="H21" s="163"/>
      <c r="I21" s="163"/>
      <c r="J21" s="163"/>
      <c r="K21" s="163"/>
      <c r="L21" s="163"/>
    </row>
    <row r="22" spans="1:12" x14ac:dyDescent="0.25">
      <c r="A22" s="113"/>
      <c r="B22" s="113"/>
      <c r="C22" s="114">
        <v>0</v>
      </c>
      <c r="D22" s="115"/>
      <c r="E22" s="116"/>
      <c r="F22" s="41">
        <f t="shared" si="2"/>
        <v>0</v>
      </c>
      <c r="G22" s="54">
        <f t="shared" si="3"/>
        <v>0</v>
      </c>
      <c r="H22" s="163"/>
      <c r="I22" s="163"/>
      <c r="J22" s="163"/>
      <c r="K22" s="163"/>
      <c r="L22" s="163"/>
    </row>
    <row r="23" spans="1:12" x14ac:dyDescent="0.25">
      <c r="A23" s="113"/>
      <c r="B23" s="113"/>
      <c r="C23" s="114">
        <v>0</v>
      </c>
      <c r="D23" s="115"/>
      <c r="E23" s="116"/>
      <c r="F23" s="41">
        <f t="shared" si="2"/>
        <v>0</v>
      </c>
      <c r="G23" s="54">
        <f t="shared" si="3"/>
        <v>0</v>
      </c>
      <c r="H23" s="163"/>
      <c r="I23" s="163"/>
      <c r="J23" s="163"/>
      <c r="K23" s="163"/>
      <c r="L23" s="163"/>
    </row>
    <row r="24" spans="1:12" x14ac:dyDescent="0.25">
      <c r="A24" s="113"/>
      <c r="B24" s="113"/>
      <c r="C24" s="114">
        <v>0</v>
      </c>
      <c r="D24" s="115"/>
      <c r="E24" s="116"/>
      <c r="F24" s="41">
        <f t="shared" si="2"/>
        <v>0</v>
      </c>
      <c r="G24" s="54">
        <f t="shared" si="3"/>
        <v>0</v>
      </c>
      <c r="H24" s="163"/>
      <c r="I24" s="163"/>
      <c r="J24" s="163"/>
      <c r="K24" s="163"/>
      <c r="L24" s="163"/>
    </row>
    <row r="25" spans="1:12" x14ac:dyDescent="0.25">
      <c r="A25" s="113"/>
      <c r="B25" s="113"/>
      <c r="C25" s="114">
        <v>0</v>
      </c>
      <c r="D25" s="115"/>
      <c r="E25" s="116"/>
      <c r="F25" s="41">
        <f t="shared" si="2"/>
        <v>0</v>
      </c>
      <c r="G25" s="54">
        <f t="shared" si="3"/>
        <v>0</v>
      </c>
      <c r="H25" s="163"/>
      <c r="I25" s="163"/>
      <c r="J25" s="163"/>
      <c r="K25" s="163"/>
      <c r="L25" s="163"/>
    </row>
    <row r="26" spans="1:12" x14ac:dyDescent="0.25">
      <c r="A26" s="113"/>
      <c r="B26" s="113"/>
      <c r="C26" s="114">
        <v>0</v>
      </c>
      <c r="D26" s="115"/>
      <c r="E26" s="116"/>
      <c r="F26" s="41">
        <f t="shared" si="2"/>
        <v>0</v>
      </c>
      <c r="G26" s="54">
        <f t="shared" si="3"/>
        <v>0</v>
      </c>
      <c r="H26" s="163"/>
      <c r="I26" s="163"/>
      <c r="J26" s="163"/>
      <c r="K26" s="163"/>
      <c r="L26" s="163"/>
    </row>
    <row r="27" spans="1:12" ht="15.75" thickBot="1" x14ac:dyDescent="0.3">
      <c r="A27" s="113"/>
      <c r="B27" s="113"/>
      <c r="C27" s="114">
        <v>0</v>
      </c>
      <c r="D27" s="115"/>
      <c r="E27" s="116"/>
      <c r="F27" s="42">
        <f t="shared" si="2"/>
        <v>0</v>
      </c>
      <c r="G27" s="55">
        <f t="shared" si="3"/>
        <v>0</v>
      </c>
      <c r="H27" s="163"/>
      <c r="I27" s="163"/>
      <c r="J27" s="163"/>
      <c r="K27" s="163"/>
      <c r="L27" s="163"/>
    </row>
    <row r="28" spans="1:12" ht="16.5" thickTop="1" thickBot="1" x14ac:dyDescent="0.3">
      <c r="A28" s="188"/>
      <c r="B28" s="188"/>
      <c r="C28" s="163"/>
      <c r="D28" s="189" t="s">
        <v>125</v>
      </c>
      <c r="E28" s="366" t="e">
        <f>(D18*E18+D19*E19+D20*E20+D21*E21+D22*E22+D23*E23+D24*E24+D25*E25+D26*E26+D27*E27)/'1-Projet'!$C$5</f>
        <v>#DIV/0!</v>
      </c>
      <c r="F28" s="181" t="s">
        <v>76</v>
      </c>
      <c r="G28" s="56">
        <f>+SUM(G18:G27)</f>
        <v>0</v>
      </c>
      <c r="H28" s="163"/>
      <c r="I28" s="163"/>
      <c r="J28" s="163"/>
      <c r="K28" s="163"/>
      <c r="L28" s="163"/>
    </row>
    <row r="29" spans="1:12" ht="19.5" thickTop="1" x14ac:dyDescent="0.25">
      <c r="A29" s="190" t="s">
        <v>171</v>
      </c>
      <c r="B29" s="191"/>
      <c r="C29" s="175"/>
      <c r="D29" s="192"/>
      <c r="E29" s="193"/>
      <c r="F29" s="163"/>
      <c r="G29" s="163"/>
      <c r="H29" s="163"/>
      <c r="I29" s="163"/>
      <c r="J29" s="163"/>
      <c r="K29" s="163"/>
      <c r="L29" s="163"/>
    </row>
    <row r="30" spans="1:12" x14ac:dyDescent="0.25">
      <c r="A30" s="194" t="s">
        <v>132</v>
      </c>
      <c r="B30" s="195" t="s">
        <v>133</v>
      </c>
      <c r="C30" s="195" t="s">
        <v>126</v>
      </c>
      <c r="D30" s="195" t="s">
        <v>127</v>
      </c>
      <c r="E30" s="196" t="s">
        <v>128</v>
      </c>
      <c r="F30" s="163"/>
      <c r="G30" s="163"/>
      <c r="H30" s="163"/>
      <c r="I30" s="163"/>
      <c r="J30" s="163"/>
      <c r="K30" s="163"/>
      <c r="L30" s="163"/>
    </row>
    <row r="31" spans="1:12" x14ac:dyDescent="0.25">
      <c r="A31" s="120"/>
      <c r="B31" s="121"/>
      <c r="C31" s="121"/>
      <c r="D31" s="121"/>
      <c r="E31" s="122">
        <v>0</v>
      </c>
      <c r="F31" s="163"/>
      <c r="G31" s="163"/>
      <c r="H31" s="163"/>
      <c r="I31" s="163"/>
      <c r="J31" s="163"/>
      <c r="K31" s="163"/>
      <c r="L31" s="163"/>
    </row>
    <row r="32" spans="1:12" x14ac:dyDescent="0.25">
      <c r="A32" s="120"/>
      <c r="B32" s="121"/>
      <c r="C32" s="121"/>
      <c r="D32" s="121"/>
      <c r="E32" s="122">
        <v>0</v>
      </c>
      <c r="F32" s="163"/>
      <c r="G32" s="163"/>
      <c r="H32" s="163"/>
      <c r="I32" s="163"/>
      <c r="J32" s="163"/>
      <c r="K32" s="163"/>
      <c r="L32" s="163"/>
    </row>
    <row r="33" spans="1:12" x14ac:dyDescent="0.25">
      <c r="A33" s="120"/>
      <c r="B33" s="121"/>
      <c r="C33" s="121"/>
      <c r="D33" s="121"/>
      <c r="E33" s="122">
        <v>0</v>
      </c>
      <c r="F33" s="163"/>
      <c r="G33" s="163"/>
      <c r="H33" s="163"/>
      <c r="I33" s="163"/>
      <c r="J33" s="163"/>
      <c r="K33" s="163"/>
      <c r="L33" s="163"/>
    </row>
    <row r="34" spans="1:12" x14ac:dyDescent="0.25">
      <c r="A34" s="120"/>
      <c r="B34" s="121"/>
      <c r="C34" s="121"/>
      <c r="D34" s="121"/>
      <c r="E34" s="122">
        <v>0</v>
      </c>
      <c r="F34" s="163"/>
      <c r="G34" s="163"/>
      <c r="H34" s="163"/>
      <c r="I34" s="163"/>
      <c r="J34" s="163"/>
      <c r="K34" s="163"/>
      <c r="L34" s="163"/>
    </row>
    <row r="35" spans="1:12" ht="15.75" thickBot="1" x14ac:dyDescent="0.3">
      <c r="A35" s="123"/>
      <c r="B35" s="124"/>
      <c r="C35" s="124"/>
      <c r="D35" s="124"/>
      <c r="E35" s="125">
        <v>0</v>
      </c>
      <c r="F35" s="163"/>
      <c r="G35" s="163"/>
      <c r="H35" s="163"/>
      <c r="I35" s="163"/>
      <c r="J35" s="163"/>
      <c r="K35" s="163"/>
      <c r="L35" s="163"/>
    </row>
    <row r="36" spans="1:12" ht="15.75" thickBot="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ht="24.75" thickTop="1" thickBot="1" x14ac:dyDescent="0.3">
      <c r="A37" s="197" t="s">
        <v>85</v>
      </c>
      <c r="B37" s="198"/>
      <c r="C37" s="199"/>
      <c r="D37" s="200"/>
      <c r="E37" s="201"/>
      <c r="F37" s="201"/>
      <c r="G37" s="201"/>
      <c r="H37" s="201"/>
      <c r="I37" s="201"/>
      <c r="J37" s="201"/>
      <c r="K37" s="201"/>
      <c r="L37" s="201"/>
    </row>
    <row r="38" spans="1:12" ht="30.75" thickTop="1" x14ac:dyDescent="0.25">
      <c r="A38" s="202"/>
      <c r="B38" s="203" t="s">
        <v>86</v>
      </c>
      <c r="C38" s="204" t="s">
        <v>87</v>
      </c>
      <c r="D38" s="205" t="s">
        <v>88</v>
      </c>
      <c r="E38" s="201"/>
      <c r="F38" s="201"/>
      <c r="G38" s="201"/>
      <c r="H38" s="201"/>
      <c r="I38" s="201"/>
      <c r="J38" s="201"/>
      <c r="K38" s="201"/>
      <c r="L38" s="201"/>
    </row>
    <row r="39" spans="1:12" ht="69.75" customHeight="1" x14ac:dyDescent="0.25">
      <c r="A39" s="206" t="s">
        <v>89</v>
      </c>
      <c r="B39" s="80"/>
      <c r="C39" s="81"/>
      <c r="D39" s="82">
        <v>0</v>
      </c>
      <c r="E39" s="201"/>
      <c r="F39" s="201"/>
      <c r="G39" s="201"/>
      <c r="H39" s="201"/>
      <c r="I39" s="201"/>
      <c r="J39" s="201"/>
      <c r="K39" s="201"/>
      <c r="L39" s="201"/>
    </row>
    <row r="40" spans="1:12" ht="69.75" customHeight="1" x14ac:dyDescent="0.25">
      <c r="A40" s="206" t="s">
        <v>90</v>
      </c>
      <c r="B40" s="80"/>
      <c r="C40" s="81"/>
      <c r="D40" s="82">
        <v>0</v>
      </c>
      <c r="E40" s="201"/>
      <c r="F40" s="201"/>
      <c r="G40" s="201"/>
      <c r="H40" s="201"/>
      <c r="I40" s="201"/>
      <c r="J40" s="201"/>
      <c r="K40" s="201"/>
      <c r="L40" s="201"/>
    </row>
    <row r="41" spans="1:12" ht="69.75" customHeight="1" x14ac:dyDescent="0.25">
      <c r="A41" s="206" t="s">
        <v>137</v>
      </c>
      <c r="B41" s="80"/>
      <c r="C41" s="81"/>
      <c r="D41" s="82">
        <v>0</v>
      </c>
      <c r="E41" s="201"/>
      <c r="F41" s="201"/>
      <c r="G41" s="201"/>
      <c r="H41" s="201"/>
      <c r="I41" s="201"/>
      <c r="J41" s="201"/>
      <c r="K41" s="201"/>
      <c r="L41" s="201"/>
    </row>
    <row r="42" spans="1:12" ht="69.75" customHeight="1" x14ac:dyDescent="0.25">
      <c r="A42" s="206" t="s">
        <v>91</v>
      </c>
      <c r="B42" s="80"/>
      <c r="C42" s="81"/>
      <c r="D42" s="82">
        <v>0</v>
      </c>
      <c r="E42" s="201"/>
      <c r="F42" s="201"/>
      <c r="G42" s="201"/>
      <c r="H42" s="201"/>
      <c r="I42" s="201"/>
      <c r="J42" s="201"/>
      <c r="K42" s="201"/>
      <c r="L42" s="201"/>
    </row>
    <row r="43" spans="1:12" ht="69.75" customHeight="1" x14ac:dyDescent="0.25">
      <c r="A43" s="206" t="s">
        <v>92</v>
      </c>
      <c r="B43" s="80"/>
      <c r="C43" s="81"/>
      <c r="D43" s="82">
        <v>0</v>
      </c>
      <c r="E43" s="201"/>
      <c r="F43" s="201"/>
      <c r="G43" s="201"/>
      <c r="H43" s="201"/>
      <c r="I43" s="201"/>
      <c r="J43" s="201"/>
      <c r="K43" s="201"/>
      <c r="L43" s="201"/>
    </row>
    <row r="44" spans="1:12" ht="69.75" customHeight="1" x14ac:dyDescent="0.25">
      <c r="A44" s="206" t="s">
        <v>93</v>
      </c>
      <c r="B44" s="80"/>
      <c r="C44" s="81"/>
      <c r="D44" s="82">
        <v>0</v>
      </c>
      <c r="E44" s="201"/>
      <c r="F44" s="201"/>
      <c r="G44" s="201"/>
      <c r="H44" s="201"/>
      <c r="I44" s="201"/>
      <c r="J44" s="201"/>
      <c r="K44" s="201"/>
      <c r="L44" s="201"/>
    </row>
    <row r="45" spans="1:12" ht="69.75" customHeight="1" x14ac:dyDescent="0.25">
      <c r="A45" s="206" t="s">
        <v>94</v>
      </c>
      <c r="B45" s="80"/>
      <c r="C45" s="81"/>
      <c r="D45" s="82">
        <v>0</v>
      </c>
      <c r="E45" s="201"/>
      <c r="F45" s="201"/>
      <c r="G45" s="201"/>
      <c r="H45" s="201"/>
      <c r="I45" s="201"/>
      <c r="J45" s="201"/>
      <c r="K45" s="201"/>
      <c r="L45" s="201"/>
    </row>
    <row r="46" spans="1:12" ht="69.75" customHeight="1" x14ac:dyDescent="0.25">
      <c r="A46" s="206" t="s">
        <v>95</v>
      </c>
      <c r="B46" s="207"/>
      <c r="C46" s="208"/>
      <c r="D46" s="58">
        <f>E60</f>
        <v>0</v>
      </c>
      <c r="E46" s="201"/>
      <c r="F46" s="201"/>
      <c r="G46" s="201"/>
      <c r="H46" s="201"/>
      <c r="I46" s="201"/>
      <c r="J46" s="201"/>
      <c r="K46" s="201"/>
      <c r="L46" s="201"/>
    </row>
    <row r="47" spans="1:12" x14ac:dyDescent="0.25">
      <c r="A47" s="209"/>
      <c r="B47" s="209"/>
      <c r="C47" s="210" t="s">
        <v>96</v>
      </c>
      <c r="D47" s="43">
        <f>SUM(D39:D46)</f>
        <v>0</v>
      </c>
      <c r="E47" s="201"/>
      <c r="F47" s="201"/>
      <c r="G47" s="201"/>
      <c r="H47" s="201"/>
      <c r="I47" s="201"/>
      <c r="J47" s="201"/>
      <c r="K47" s="201"/>
      <c r="L47" s="201"/>
    </row>
    <row r="48" spans="1:12" ht="26.25" x14ac:dyDescent="0.25">
      <c r="A48" s="211" t="s">
        <v>97</v>
      </c>
      <c r="B48" s="212"/>
      <c r="C48" s="212"/>
      <c r="D48" s="213"/>
      <c r="E48" s="214"/>
      <c r="F48" s="215"/>
      <c r="G48" s="215"/>
      <c r="H48" s="215"/>
      <c r="I48" s="215"/>
      <c r="J48" s="163"/>
      <c r="K48" s="163"/>
      <c r="L48" s="163"/>
    </row>
    <row r="49" spans="1:12" x14ac:dyDescent="0.25">
      <c r="A49" s="216" t="s">
        <v>98</v>
      </c>
      <c r="B49" s="216" t="s">
        <v>99</v>
      </c>
      <c r="C49" s="216" t="s">
        <v>100</v>
      </c>
      <c r="D49" s="217" t="s">
        <v>101</v>
      </c>
      <c r="E49" s="217" t="s">
        <v>102</v>
      </c>
      <c r="F49" s="163"/>
      <c r="G49" s="163"/>
      <c r="H49" s="163"/>
      <c r="I49" s="163"/>
      <c r="J49" s="163"/>
      <c r="K49" s="163"/>
      <c r="L49" s="163"/>
    </row>
    <row r="50" spans="1:12" x14ac:dyDescent="0.25">
      <c r="A50" s="126"/>
      <c r="B50" s="126"/>
      <c r="C50" s="126"/>
      <c r="D50" s="126"/>
      <c r="E50" s="127">
        <v>0</v>
      </c>
      <c r="F50" s="163"/>
      <c r="G50" s="163"/>
      <c r="H50" s="163"/>
      <c r="I50" s="163"/>
      <c r="J50" s="163"/>
      <c r="K50" s="163"/>
      <c r="L50" s="163"/>
    </row>
    <row r="51" spans="1:12" x14ac:dyDescent="0.25">
      <c r="A51" s="119"/>
      <c r="B51" s="119"/>
      <c r="C51" s="119"/>
      <c r="D51" s="119"/>
      <c r="E51" s="127">
        <v>0</v>
      </c>
      <c r="F51" s="163"/>
      <c r="G51" s="163"/>
      <c r="H51" s="163"/>
      <c r="I51" s="163"/>
      <c r="J51" s="163"/>
      <c r="K51" s="163"/>
      <c r="L51" s="163"/>
    </row>
    <row r="52" spans="1:12" x14ac:dyDescent="0.25">
      <c r="A52" s="119"/>
      <c r="B52" s="119"/>
      <c r="C52" s="119"/>
      <c r="D52" s="119"/>
      <c r="E52" s="127">
        <v>0</v>
      </c>
      <c r="F52" s="163"/>
      <c r="G52" s="163"/>
      <c r="H52" s="163"/>
      <c r="I52" s="163"/>
      <c r="J52" s="163"/>
      <c r="K52" s="163"/>
      <c r="L52" s="163"/>
    </row>
    <row r="53" spans="1:12" x14ac:dyDescent="0.25">
      <c r="A53" s="119"/>
      <c r="B53" s="119"/>
      <c r="C53" s="119"/>
      <c r="D53" s="119"/>
      <c r="E53" s="127">
        <v>0</v>
      </c>
      <c r="F53" s="163"/>
      <c r="G53" s="163"/>
      <c r="H53" s="163"/>
      <c r="I53" s="163"/>
      <c r="J53" s="163"/>
      <c r="K53" s="163"/>
      <c r="L53" s="163"/>
    </row>
    <row r="54" spans="1:12" x14ac:dyDescent="0.25">
      <c r="A54" s="119"/>
      <c r="B54" s="119"/>
      <c r="C54" s="119"/>
      <c r="D54" s="119"/>
      <c r="E54" s="127">
        <v>0</v>
      </c>
      <c r="F54" s="163"/>
      <c r="G54" s="163"/>
      <c r="H54" s="163"/>
      <c r="I54" s="163"/>
      <c r="J54" s="163"/>
      <c r="K54" s="163"/>
      <c r="L54" s="163"/>
    </row>
    <row r="55" spans="1:12" x14ac:dyDescent="0.25">
      <c r="A55" s="119"/>
      <c r="B55" s="119"/>
      <c r="C55" s="119"/>
      <c r="D55" s="119"/>
      <c r="E55" s="127">
        <v>0</v>
      </c>
      <c r="F55" s="163"/>
      <c r="G55" s="163"/>
      <c r="H55" s="163"/>
      <c r="I55" s="163"/>
      <c r="J55" s="163"/>
      <c r="K55" s="163"/>
      <c r="L55" s="163"/>
    </row>
    <row r="56" spans="1:12" x14ac:dyDescent="0.25">
      <c r="A56" s="119"/>
      <c r="B56" s="119"/>
      <c r="C56" s="119"/>
      <c r="D56" s="119"/>
      <c r="E56" s="127">
        <v>0</v>
      </c>
      <c r="F56" s="163"/>
      <c r="G56" s="163"/>
      <c r="H56" s="163"/>
      <c r="I56" s="163"/>
      <c r="J56" s="163"/>
      <c r="K56" s="163"/>
      <c r="L56" s="163"/>
    </row>
    <row r="57" spans="1:12" x14ac:dyDescent="0.25">
      <c r="A57" s="119"/>
      <c r="B57" s="119"/>
      <c r="C57" s="119"/>
      <c r="D57" s="119"/>
      <c r="E57" s="127">
        <v>0</v>
      </c>
      <c r="F57" s="163"/>
      <c r="G57" s="163"/>
      <c r="H57" s="163"/>
      <c r="I57" s="163"/>
      <c r="J57" s="163"/>
      <c r="K57" s="163"/>
      <c r="L57" s="163"/>
    </row>
    <row r="58" spans="1:12" x14ac:dyDescent="0.25">
      <c r="A58" s="119"/>
      <c r="B58" s="119"/>
      <c r="C58" s="119"/>
      <c r="D58" s="119"/>
      <c r="E58" s="127">
        <v>0</v>
      </c>
      <c r="F58" s="163"/>
      <c r="G58" s="163"/>
      <c r="H58" s="163"/>
      <c r="I58" s="163"/>
      <c r="J58" s="163"/>
      <c r="K58" s="163"/>
      <c r="L58" s="163"/>
    </row>
    <row r="59" spans="1:12" x14ac:dyDescent="0.25">
      <c r="A59" s="119"/>
      <c r="B59" s="119"/>
      <c r="C59" s="119"/>
      <c r="D59" s="119"/>
      <c r="E59" s="127">
        <v>0</v>
      </c>
      <c r="F59" s="163"/>
      <c r="G59" s="163"/>
      <c r="H59" s="163"/>
      <c r="I59" s="163"/>
      <c r="J59" s="163"/>
      <c r="K59" s="163"/>
      <c r="L59" s="163"/>
    </row>
    <row r="60" spans="1:12" ht="15.75" thickBot="1" x14ac:dyDescent="0.3">
      <c r="A60" s="218"/>
      <c r="B60" s="219"/>
      <c r="C60" s="177"/>
      <c r="D60" s="210" t="s">
        <v>76</v>
      </c>
      <c r="E60" s="47">
        <f>SUM(E50:E59)</f>
        <v>0</v>
      </c>
      <c r="F60" s="163"/>
      <c r="G60" s="163"/>
      <c r="H60" s="163"/>
      <c r="I60" s="163"/>
      <c r="J60" s="163"/>
      <c r="K60" s="163"/>
      <c r="L60" s="163"/>
    </row>
    <row r="61" spans="1:12" ht="24.75" thickTop="1" thickBot="1" x14ac:dyDescent="0.3">
      <c r="A61" s="197" t="s">
        <v>103</v>
      </c>
      <c r="B61" s="201"/>
      <c r="C61" s="201"/>
      <c r="D61" s="201"/>
      <c r="E61" s="201"/>
      <c r="F61" s="201"/>
      <c r="G61" s="201"/>
      <c r="H61" s="201"/>
      <c r="I61" s="163"/>
      <c r="J61" s="201"/>
      <c r="K61" s="201"/>
      <c r="L61" s="201"/>
    </row>
    <row r="62" spans="1:12" ht="27" thickTop="1" x14ac:dyDescent="0.25">
      <c r="A62" s="211" t="s">
        <v>204</v>
      </c>
      <c r="B62" s="211"/>
      <c r="C62" s="220"/>
      <c r="D62" s="220"/>
      <c r="E62" s="220"/>
      <c r="F62" s="220"/>
      <c r="G62" s="220"/>
      <c r="H62" s="221"/>
      <c r="I62" s="163"/>
      <c r="J62" s="163"/>
      <c r="K62" s="163"/>
      <c r="L62" s="163"/>
    </row>
    <row r="63" spans="1:12" ht="73.5" customHeight="1" x14ac:dyDescent="0.25">
      <c r="A63" s="163"/>
      <c r="B63" s="222" t="s">
        <v>105</v>
      </c>
      <c r="C63" s="222" t="s">
        <v>106</v>
      </c>
      <c r="D63" s="222" t="s">
        <v>167</v>
      </c>
      <c r="E63" s="223" t="s">
        <v>107</v>
      </c>
      <c r="F63" s="223" t="s">
        <v>108</v>
      </c>
      <c r="G63" s="223" t="s">
        <v>109</v>
      </c>
      <c r="H63" s="224" t="s">
        <v>110</v>
      </c>
      <c r="J63" s="163"/>
      <c r="K63" s="163"/>
      <c r="L63" s="163"/>
    </row>
    <row r="64" spans="1:12" x14ac:dyDescent="0.25">
      <c r="A64" s="163"/>
      <c r="B64" s="129"/>
      <c r="C64" s="129"/>
      <c r="D64" s="129"/>
      <c r="E64" s="149">
        <v>0</v>
      </c>
      <c r="F64" s="130"/>
      <c r="G64" s="150"/>
      <c r="H64" s="146">
        <f>E64*G64</f>
        <v>0</v>
      </c>
      <c r="J64" s="163"/>
      <c r="K64" s="163"/>
      <c r="L64" s="163"/>
    </row>
    <row r="65" spans="1:12" x14ac:dyDescent="0.25">
      <c r="A65" s="163"/>
      <c r="B65" s="131"/>
      <c r="C65" s="131"/>
      <c r="D65" s="131"/>
      <c r="E65" s="149">
        <v>0</v>
      </c>
      <c r="F65" s="132"/>
      <c r="G65" s="150"/>
      <c r="H65" s="146">
        <f t="shared" ref="H65:H73" si="4">E65*G65</f>
        <v>0</v>
      </c>
      <c r="J65" s="163"/>
      <c r="K65" s="163"/>
      <c r="L65" s="163"/>
    </row>
    <row r="66" spans="1:12" x14ac:dyDescent="0.25">
      <c r="A66" s="163"/>
      <c r="B66" s="131"/>
      <c r="C66" s="131"/>
      <c r="D66" s="131"/>
      <c r="E66" s="149">
        <v>0</v>
      </c>
      <c r="F66" s="132"/>
      <c r="G66" s="150"/>
      <c r="H66" s="146">
        <f t="shared" si="4"/>
        <v>0</v>
      </c>
      <c r="J66" s="163"/>
      <c r="K66" s="163"/>
      <c r="L66" s="163"/>
    </row>
    <row r="67" spans="1:12" x14ac:dyDescent="0.25">
      <c r="A67" s="163"/>
      <c r="B67" s="131"/>
      <c r="C67" s="131"/>
      <c r="D67" s="131"/>
      <c r="E67" s="149">
        <v>0</v>
      </c>
      <c r="F67" s="132"/>
      <c r="G67" s="150"/>
      <c r="H67" s="146">
        <f t="shared" si="4"/>
        <v>0</v>
      </c>
      <c r="J67" s="163"/>
      <c r="K67" s="163"/>
      <c r="L67" s="163"/>
    </row>
    <row r="68" spans="1:12" x14ac:dyDescent="0.25">
      <c r="A68" s="163"/>
      <c r="B68" s="131"/>
      <c r="C68" s="131"/>
      <c r="D68" s="131"/>
      <c r="E68" s="149">
        <v>0</v>
      </c>
      <c r="F68" s="132"/>
      <c r="G68" s="150"/>
      <c r="H68" s="146">
        <f t="shared" si="4"/>
        <v>0</v>
      </c>
      <c r="J68" s="163"/>
      <c r="K68" s="163"/>
      <c r="L68" s="163"/>
    </row>
    <row r="69" spans="1:12" x14ac:dyDescent="0.25">
      <c r="A69" s="163"/>
      <c r="B69" s="131"/>
      <c r="C69" s="131"/>
      <c r="D69" s="131"/>
      <c r="E69" s="149">
        <v>0</v>
      </c>
      <c r="F69" s="132"/>
      <c r="G69" s="150"/>
      <c r="H69" s="146">
        <f t="shared" si="4"/>
        <v>0</v>
      </c>
      <c r="J69" s="163"/>
      <c r="K69" s="163"/>
      <c r="L69" s="163"/>
    </row>
    <row r="70" spans="1:12" x14ac:dyDescent="0.25">
      <c r="A70" s="163"/>
      <c r="B70" s="131"/>
      <c r="C70" s="131"/>
      <c r="D70" s="131"/>
      <c r="E70" s="149">
        <v>0</v>
      </c>
      <c r="F70" s="132"/>
      <c r="G70" s="150"/>
      <c r="H70" s="146">
        <f t="shared" si="4"/>
        <v>0</v>
      </c>
      <c r="J70" s="163"/>
      <c r="K70" s="163"/>
      <c r="L70" s="163"/>
    </row>
    <row r="71" spans="1:12" x14ac:dyDescent="0.25">
      <c r="A71" s="163"/>
      <c r="B71" s="131"/>
      <c r="C71" s="131"/>
      <c r="D71" s="131"/>
      <c r="E71" s="149">
        <v>0</v>
      </c>
      <c r="F71" s="132"/>
      <c r="G71" s="150"/>
      <c r="H71" s="146">
        <f t="shared" si="4"/>
        <v>0</v>
      </c>
      <c r="J71" s="163"/>
      <c r="K71" s="163"/>
      <c r="L71" s="163"/>
    </row>
    <row r="72" spans="1:12" x14ac:dyDescent="0.25">
      <c r="A72" s="163"/>
      <c r="B72" s="131"/>
      <c r="C72" s="131"/>
      <c r="D72" s="131"/>
      <c r="E72" s="149">
        <v>0</v>
      </c>
      <c r="F72" s="132"/>
      <c r="G72" s="150"/>
      <c r="H72" s="146">
        <f t="shared" si="4"/>
        <v>0</v>
      </c>
      <c r="J72" s="163"/>
      <c r="K72" s="163"/>
      <c r="L72" s="163"/>
    </row>
    <row r="73" spans="1:12" x14ac:dyDescent="0.25">
      <c r="A73" s="163"/>
      <c r="B73" s="131"/>
      <c r="C73" s="131"/>
      <c r="D73" s="131"/>
      <c r="E73" s="149">
        <v>0</v>
      </c>
      <c r="F73" s="132"/>
      <c r="G73" s="150"/>
      <c r="H73" s="146">
        <f t="shared" si="4"/>
        <v>0</v>
      </c>
      <c r="J73" s="163"/>
      <c r="K73" s="163"/>
      <c r="L73" s="163"/>
    </row>
    <row r="74" spans="1:12" x14ac:dyDescent="0.25">
      <c r="A74" s="163"/>
      <c r="B74" s="225"/>
      <c r="C74" s="226"/>
      <c r="D74" s="226"/>
      <c r="E74" s="227"/>
      <c r="F74" s="228"/>
      <c r="G74" s="229" t="s">
        <v>76</v>
      </c>
      <c r="H74" s="44">
        <f>SUM(H64:H73)</f>
        <v>0</v>
      </c>
      <c r="J74" s="163"/>
      <c r="K74" s="163"/>
      <c r="L74" s="163"/>
    </row>
    <row r="75" spans="1:12" ht="26.25" x14ac:dyDescent="0.25">
      <c r="A75" s="211" t="s">
        <v>111</v>
      </c>
      <c r="B75" s="220"/>
      <c r="C75" s="220"/>
      <c r="D75" s="230"/>
      <c r="E75" s="230"/>
      <c r="F75" s="230"/>
      <c r="G75" s="230"/>
      <c r="H75" s="230"/>
      <c r="I75" s="230"/>
      <c r="J75" s="230"/>
      <c r="K75" s="230"/>
      <c r="L75" s="231"/>
    </row>
    <row r="76" spans="1:12" ht="66" customHeight="1" x14ac:dyDescent="0.25">
      <c r="A76" s="216" t="s">
        <v>112</v>
      </c>
      <c r="B76" s="216" t="s">
        <v>113</v>
      </c>
      <c r="C76" s="216" t="s">
        <v>106</v>
      </c>
      <c r="D76" s="216" t="s">
        <v>167</v>
      </c>
      <c r="E76" s="217" t="s">
        <v>107</v>
      </c>
      <c r="F76" s="232" t="s">
        <v>123</v>
      </c>
      <c r="G76" s="217" t="s">
        <v>108</v>
      </c>
      <c r="H76" s="216" t="s">
        <v>173</v>
      </c>
      <c r="I76" s="216" t="s">
        <v>114</v>
      </c>
      <c r="J76" s="233" t="s">
        <v>174</v>
      </c>
      <c r="K76" s="234" t="s">
        <v>115</v>
      </c>
      <c r="L76" s="233" t="s">
        <v>175</v>
      </c>
    </row>
    <row r="77" spans="1:12" x14ac:dyDescent="0.25">
      <c r="A77" s="129" t="s">
        <v>117</v>
      </c>
      <c r="B77" s="129"/>
      <c r="C77" s="129"/>
      <c r="D77" s="133"/>
      <c r="E77" s="134">
        <v>0</v>
      </c>
      <c r="F77" s="45">
        <f>IF(A77=LISTE!$E$3,36,IF(A77=LISTE!$E$4,60,0))</f>
        <v>36</v>
      </c>
      <c r="G77" s="137"/>
      <c r="H77" s="138"/>
      <c r="I77" s="152"/>
      <c r="J77" s="46">
        <f>IF(F77=0,"",E77/F77*12*I77)</f>
        <v>0</v>
      </c>
      <c r="K77" s="140">
        <v>36</v>
      </c>
      <c r="L77" s="46">
        <f>IF(J77="","",J77/12*K77)</f>
        <v>0</v>
      </c>
    </row>
    <row r="78" spans="1:12" x14ac:dyDescent="0.25">
      <c r="A78" s="129" t="s">
        <v>117</v>
      </c>
      <c r="B78" s="131"/>
      <c r="C78" s="131"/>
      <c r="D78" s="135"/>
      <c r="E78" s="134">
        <v>0</v>
      </c>
      <c r="F78" s="45">
        <f>IF(A78=LISTE!$E$3,36,IF(A78=LISTE!$E$4,60,0))</f>
        <v>36</v>
      </c>
      <c r="G78" s="139"/>
      <c r="H78" s="108"/>
      <c r="I78" s="152"/>
      <c r="J78" s="46">
        <f t="shared" ref="J78:J86" si="5">IF(F78=0,"",E78/F78*12*I78)</f>
        <v>0</v>
      </c>
      <c r="K78" s="140">
        <v>36</v>
      </c>
      <c r="L78" s="46">
        <f t="shared" ref="L78:L86" si="6">IF(J78="","",J78/12*K78)</f>
        <v>0</v>
      </c>
    </row>
    <row r="79" spans="1:12" x14ac:dyDescent="0.25">
      <c r="A79" s="129" t="s">
        <v>117</v>
      </c>
      <c r="B79" s="131"/>
      <c r="C79" s="131"/>
      <c r="D79" s="135"/>
      <c r="E79" s="134">
        <v>0</v>
      </c>
      <c r="F79" s="45">
        <f>IF(A79=LISTE!$E$3,36,IF(A79=LISTE!$E$4,60,0))</f>
        <v>36</v>
      </c>
      <c r="G79" s="139"/>
      <c r="H79" s="135"/>
      <c r="I79" s="152"/>
      <c r="J79" s="46">
        <f t="shared" si="5"/>
        <v>0</v>
      </c>
      <c r="K79" s="140">
        <v>36</v>
      </c>
      <c r="L79" s="46">
        <f t="shared" si="6"/>
        <v>0</v>
      </c>
    </row>
    <row r="80" spans="1:12" x14ac:dyDescent="0.25">
      <c r="A80" s="129" t="s">
        <v>117</v>
      </c>
      <c r="B80" s="131"/>
      <c r="C80" s="131"/>
      <c r="D80" s="135"/>
      <c r="E80" s="134">
        <v>0</v>
      </c>
      <c r="F80" s="45">
        <f>IF(A80=LISTE!$E$3,36,IF(A80=LISTE!$E$4,60,0))</f>
        <v>36</v>
      </c>
      <c r="G80" s="139"/>
      <c r="H80" s="135"/>
      <c r="I80" s="152"/>
      <c r="J80" s="46">
        <f t="shared" si="5"/>
        <v>0</v>
      </c>
      <c r="K80" s="140">
        <v>36</v>
      </c>
      <c r="L80" s="46">
        <f t="shared" si="6"/>
        <v>0</v>
      </c>
    </row>
    <row r="81" spans="1:12" x14ac:dyDescent="0.25">
      <c r="A81" s="129" t="s">
        <v>117</v>
      </c>
      <c r="B81" s="131"/>
      <c r="C81" s="131"/>
      <c r="D81" s="135"/>
      <c r="E81" s="134">
        <v>0</v>
      </c>
      <c r="F81" s="45">
        <f>IF(A81=LISTE!$E$3,36,IF(A81=LISTE!$E$4,60,0))</f>
        <v>36</v>
      </c>
      <c r="G81" s="139"/>
      <c r="H81" s="135"/>
      <c r="I81" s="152"/>
      <c r="J81" s="46">
        <f t="shared" si="5"/>
        <v>0</v>
      </c>
      <c r="K81" s="140">
        <v>36</v>
      </c>
      <c r="L81" s="46">
        <f t="shared" si="6"/>
        <v>0</v>
      </c>
    </row>
    <row r="82" spans="1:12" x14ac:dyDescent="0.25">
      <c r="A82" s="129" t="s">
        <v>117</v>
      </c>
      <c r="B82" s="131"/>
      <c r="C82" s="131"/>
      <c r="D82" s="135"/>
      <c r="E82" s="134">
        <v>0</v>
      </c>
      <c r="F82" s="45">
        <f>IF(A82=LISTE!$E$3,36,IF(A82=LISTE!$E$4,60,0))</f>
        <v>36</v>
      </c>
      <c r="G82" s="139"/>
      <c r="H82" s="135"/>
      <c r="I82" s="152"/>
      <c r="J82" s="46">
        <f t="shared" si="5"/>
        <v>0</v>
      </c>
      <c r="K82" s="140">
        <v>36</v>
      </c>
      <c r="L82" s="46">
        <f t="shared" si="6"/>
        <v>0</v>
      </c>
    </row>
    <row r="83" spans="1:12" x14ac:dyDescent="0.25">
      <c r="A83" s="129" t="s">
        <v>117</v>
      </c>
      <c r="B83" s="131"/>
      <c r="C83" s="131"/>
      <c r="D83" s="135"/>
      <c r="E83" s="134">
        <v>0</v>
      </c>
      <c r="F83" s="45">
        <f>IF(A83=LISTE!$E$3,36,IF(A83=LISTE!$E$4,60,0))</f>
        <v>36</v>
      </c>
      <c r="G83" s="139"/>
      <c r="H83" s="135"/>
      <c r="I83" s="152"/>
      <c r="J83" s="46">
        <f t="shared" si="5"/>
        <v>0</v>
      </c>
      <c r="K83" s="140">
        <v>36</v>
      </c>
      <c r="L83" s="46">
        <f t="shared" si="6"/>
        <v>0</v>
      </c>
    </row>
    <row r="84" spans="1:12" x14ac:dyDescent="0.25">
      <c r="A84" s="129" t="s">
        <v>117</v>
      </c>
      <c r="B84" s="131"/>
      <c r="C84" s="131"/>
      <c r="D84" s="135"/>
      <c r="E84" s="134">
        <v>0</v>
      </c>
      <c r="F84" s="45">
        <f>IF(A84=LISTE!$E$3,36,IF(A84=LISTE!$E$4,60,0))</f>
        <v>36</v>
      </c>
      <c r="G84" s="139"/>
      <c r="H84" s="135"/>
      <c r="I84" s="152"/>
      <c r="J84" s="46">
        <f t="shared" si="5"/>
        <v>0</v>
      </c>
      <c r="K84" s="140">
        <v>36</v>
      </c>
      <c r="L84" s="46">
        <f t="shared" si="6"/>
        <v>0</v>
      </c>
    </row>
    <row r="85" spans="1:12" x14ac:dyDescent="0.25">
      <c r="A85" s="129" t="s">
        <v>117</v>
      </c>
      <c r="B85" s="131"/>
      <c r="C85" s="131"/>
      <c r="D85" s="135"/>
      <c r="E85" s="134">
        <v>0</v>
      </c>
      <c r="F85" s="45">
        <f>IF(A85=LISTE!$E$3,36,IF(A85=LISTE!$E$4,60,0))</f>
        <v>36</v>
      </c>
      <c r="G85" s="139"/>
      <c r="H85" s="135"/>
      <c r="I85" s="152"/>
      <c r="J85" s="46">
        <f t="shared" si="5"/>
        <v>0</v>
      </c>
      <c r="K85" s="140">
        <v>36</v>
      </c>
      <c r="L85" s="46">
        <f t="shared" si="6"/>
        <v>0</v>
      </c>
    </row>
    <row r="86" spans="1:12" x14ac:dyDescent="0.25">
      <c r="A86" s="129" t="s">
        <v>117</v>
      </c>
      <c r="B86" s="131"/>
      <c r="C86" s="131"/>
      <c r="D86" s="135"/>
      <c r="E86" s="134">
        <v>0</v>
      </c>
      <c r="F86" s="45">
        <f>IF(A86=LISTE!$E$3,36,IF(A86=LISTE!$E$4,60,0))</f>
        <v>36</v>
      </c>
      <c r="G86" s="139"/>
      <c r="H86" s="135"/>
      <c r="I86" s="152"/>
      <c r="J86" s="46">
        <f t="shared" si="5"/>
        <v>0</v>
      </c>
      <c r="K86" s="140">
        <v>36</v>
      </c>
      <c r="L86" s="46">
        <f t="shared" si="6"/>
        <v>0</v>
      </c>
    </row>
    <row r="87" spans="1:12" ht="15.75" thickBot="1" x14ac:dyDescent="0.3">
      <c r="A87" s="218"/>
      <c r="B87" s="235"/>
      <c r="C87" s="235"/>
      <c r="D87" s="219"/>
      <c r="E87" s="219"/>
      <c r="F87" s="176"/>
      <c r="G87" s="176"/>
      <c r="H87" s="176"/>
      <c r="I87" s="176"/>
      <c r="J87" s="177"/>
      <c r="K87" s="210" t="s">
        <v>76</v>
      </c>
      <c r="L87" s="47">
        <f>SUM(L77:L86)</f>
        <v>0</v>
      </c>
    </row>
    <row r="88" spans="1:12" ht="24.75" thickTop="1" thickBot="1" x14ac:dyDescent="0.3">
      <c r="A88" s="197" t="s">
        <v>134</v>
      </c>
      <c r="B88" s="236"/>
      <c r="C88" s="237"/>
      <c r="D88" s="237"/>
      <c r="E88" s="177"/>
      <c r="F88" s="163"/>
      <c r="G88" s="163"/>
      <c r="H88" s="163"/>
      <c r="I88" s="163"/>
      <c r="J88" s="163"/>
      <c r="K88" s="163"/>
      <c r="L88" s="163"/>
    </row>
    <row r="89" spans="1:12" ht="26.25" thickTop="1" x14ac:dyDescent="0.25">
      <c r="A89" s="238" t="s">
        <v>119</v>
      </c>
      <c r="B89" s="238" t="s">
        <v>120</v>
      </c>
      <c r="C89" s="238" t="s">
        <v>121</v>
      </c>
      <c r="D89" s="239" t="s">
        <v>87</v>
      </c>
      <c r="E89" s="239" t="s">
        <v>88</v>
      </c>
      <c r="F89" s="163"/>
      <c r="G89" s="163"/>
      <c r="H89" s="163"/>
      <c r="I89" s="163"/>
      <c r="J89" s="163"/>
      <c r="K89" s="163"/>
      <c r="L89" s="163"/>
    </row>
    <row r="90" spans="1:12" x14ac:dyDescent="0.25">
      <c r="A90" s="142"/>
      <c r="B90" s="143"/>
      <c r="C90" s="83"/>
      <c r="D90" s="83"/>
      <c r="E90" s="144">
        <v>0</v>
      </c>
      <c r="F90" s="163"/>
      <c r="G90" s="163"/>
      <c r="H90" s="163"/>
      <c r="I90" s="163"/>
      <c r="J90" s="163"/>
      <c r="K90" s="163"/>
      <c r="L90" s="163"/>
    </row>
    <row r="91" spans="1:12" x14ac:dyDescent="0.25">
      <c r="A91" s="101"/>
      <c r="B91" s="101"/>
      <c r="C91" s="80"/>
      <c r="D91" s="80"/>
      <c r="E91" s="144">
        <v>0</v>
      </c>
      <c r="F91" s="163"/>
      <c r="G91" s="163"/>
      <c r="H91" s="163"/>
      <c r="I91" s="163"/>
      <c r="J91" s="163"/>
      <c r="K91" s="163"/>
      <c r="L91" s="163"/>
    </row>
    <row r="92" spans="1:12" x14ac:dyDescent="0.25">
      <c r="A92" s="101"/>
      <c r="B92" s="101"/>
      <c r="C92" s="80"/>
      <c r="D92" s="80"/>
      <c r="E92" s="144">
        <v>0</v>
      </c>
      <c r="F92" s="163"/>
      <c r="G92" s="163"/>
      <c r="H92" s="163"/>
      <c r="I92" s="163"/>
      <c r="J92" s="163"/>
      <c r="K92" s="163"/>
      <c r="L92" s="163"/>
    </row>
    <row r="93" spans="1:12" x14ac:dyDescent="0.25">
      <c r="A93" s="101"/>
      <c r="B93" s="101"/>
      <c r="C93" s="80"/>
      <c r="D93" s="80"/>
      <c r="E93" s="144">
        <v>0</v>
      </c>
      <c r="F93" s="163"/>
      <c r="G93" s="163"/>
      <c r="H93" s="163"/>
      <c r="I93" s="163"/>
      <c r="J93" s="163"/>
      <c r="K93" s="163"/>
      <c r="L93" s="163"/>
    </row>
    <row r="94" spans="1:12" x14ac:dyDescent="0.25">
      <c r="A94" s="101"/>
      <c r="B94" s="101"/>
      <c r="C94" s="80"/>
      <c r="D94" s="80"/>
      <c r="E94" s="144">
        <v>0</v>
      </c>
      <c r="F94" s="163"/>
      <c r="G94" s="163"/>
      <c r="H94" s="163"/>
      <c r="I94" s="163"/>
      <c r="J94" s="163"/>
      <c r="K94" s="163"/>
      <c r="L94" s="163"/>
    </row>
    <row r="95" spans="1:12" x14ac:dyDescent="0.25">
      <c r="A95" s="119"/>
      <c r="B95" s="119"/>
      <c r="C95" s="119"/>
      <c r="D95" s="119"/>
      <c r="E95" s="144">
        <v>0</v>
      </c>
      <c r="F95" s="163"/>
      <c r="G95" s="163"/>
      <c r="H95" s="163"/>
      <c r="I95" s="163"/>
      <c r="J95" s="163"/>
      <c r="K95" s="163"/>
      <c r="L95" s="163"/>
    </row>
    <row r="96" spans="1:12" x14ac:dyDescent="0.25">
      <c r="A96" s="119"/>
      <c r="B96" s="119"/>
      <c r="C96" s="119"/>
      <c r="D96" s="119"/>
      <c r="E96" s="144">
        <v>0</v>
      </c>
      <c r="F96" s="163"/>
      <c r="G96" s="163"/>
      <c r="H96" s="163"/>
      <c r="I96" s="163"/>
      <c r="J96" s="163"/>
      <c r="K96" s="163"/>
      <c r="L96" s="163"/>
    </row>
    <row r="97" spans="1:12" x14ac:dyDescent="0.25">
      <c r="A97" s="119"/>
      <c r="B97" s="119"/>
      <c r="C97" s="119"/>
      <c r="D97" s="119"/>
      <c r="E97" s="144">
        <v>0</v>
      </c>
      <c r="F97" s="163"/>
      <c r="G97" s="163"/>
      <c r="H97" s="163"/>
      <c r="I97" s="163"/>
      <c r="J97" s="163"/>
      <c r="K97" s="163"/>
      <c r="L97" s="163"/>
    </row>
    <row r="98" spans="1:12" x14ac:dyDescent="0.25">
      <c r="A98" s="119"/>
      <c r="B98" s="119"/>
      <c r="C98" s="119"/>
      <c r="D98" s="119"/>
      <c r="E98" s="144">
        <v>0</v>
      </c>
      <c r="F98" s="163"/>
      <c r="G98" s="163"/>
      <c r="H98" s="163"/>
      <c r="I98" s="163"/>
      <c r="J98" s="163"/>
      <c r="K98" s="163"/>
      <c r="L98" s="163"/>
    </row>
    <row r="99" spans="1:12" x14ac:dyDescent="0.25">
      <c r="A99" s="119"/>
      <c r="B99" s="119"/>
      <c r="C99" s="119"/>
      <c r="D99" s="119"/>
      <c r="E99" s="144">
        <v>0</v>
      </c>
      <c r="F99" s="163"/>
      <c r="G99" s="163"/>
      <c r="H99" s="163"/>
      <c r="I99" s="163"/>
      <c r="J99" s="163"/>
      <c r="K99" s="163"/>
      <c r="L99" s="163"/>
    </row>
    <row r="100" spans="1:12" x14ac:dyDescent="0.25">
      <c r="A100" s="235"/>
      <c r="B100" s="240"/>
      <c r="C100" s="177"/>
      <c r="D100" s="210" t="s">
        <v>76</v>
      </c>
      <c r="E100" s="47">
        <f>SUM(E90:E99)</f>
        <v>0</v>
      </c>
      <c r="F100" s="163"/>
      <c r="G100" s="163"/>
      <c r="H100" s="163"/>
      <c r="I100" s="163"/>
      <c r="J100" s="163"/>
      <c r="K100" s="163"/>
      <c r="L100" s="163"/>
    </row>
  </sheetData>
  <sheetProtection sheet="1" formatCells="0" formatColumns="0" formatRows="0" selectLockedCells="1" sort="0" autoFilter="0" pivotTables="0"/>
  <dataValidations count="3">
    <dataValidation type="whole" allowBlank="1" showInputMessage="1" showErrorMessage="1" sqref="K77:K86" xr:uid="{00000000-0002-0000-0800-000000000000}">
      <formula1>0</formula1>
      <formula2>R77</formula2>
    </dataValidation>
    <dataValidation type="list" allowBlank="1" showInputMessage="1" showErrorMessage="1" sqref="A87" xr:uid="{00000000-0002-0000-0800-000001000000}">
      <formula1>$S$1:$S$3</formula1>
    </dataValidation>
    <dataValidation type="list" allowBlank="1" showInputMessage="1" showErrorMessage="1" sqref="A77:A86" xr:uid="{00000000-0002-0000-0800-000002000000}">
      <formula1>INFORMATIQUE</formula1>
    </dataValidation>
  </dataValidations>
  <pageMargins left="0.19685039370078741" right="0.25" top="0.47244094488188981" bottom="0.74803149606299213" header="0.31496062992125984" footer="0.31496062992125984"/>
  <pageSetup paperSize="9" scale="55" fitToHeight="3" orientation="landscape" horizontalDpi="0" verticalDpi="0" r:id="rId1"/>
  <rowBreaks count="2" manualBreakCount="2">
    <brk id="35" max="11" man="1"/>
    <brk id="6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86BC268F5B47499CD7BFDEEE862E2E" ma:contentTypeVersion="4" ma:contentTypeDescription="Crée un document." ma:contentTypeScope="" ma:versionID="e86ea959152939a07dd807781df82abe">
  <xsd:schema xmlns:xsd="http://www.w3.org/2001/XMLSchema" xmlns:xs="http://www.w3.org/2001/XMLSchema" xmlns:p="http://schemas.microsoft.com/office/2006/metadata/properties" xmlns:ns2="ccdac119-4e3e-44b2-807a-a1cf57ec901f" xmlns:ns3="30bb0527-dd77-41f5-821a-bb7f92c130c5" targetNamespace="http://schemas.microsoft.com/office/2006/metadata/properties" ma:root="true" ma:fieldsID="78d021d6fcff581d6584659a74d6d70c" ns2:_="" ns3:_="">
    <xsd:import namespace="ccdac119-4e3e-44b2-807a-a1cf57ec901f"/>
    <xsd:import namespace="30bb0527-dd77-41f5-821a-bb7f92c13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ac119-4e3e-44b2-807a-a1cf57ec9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b0527-dd77-41f5-821a-bb7f92c13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311DF8-598C-4102-B742-0226041B734E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0bb0527-dd77-41f5-821a-bb7f92c130c5"/>
    <ds:schemaRef ds:uri="ccdac119-4e3e-44b2-807a-a1cf57ec901f"/>
  </ds:schemaRefs>
</ds:datastoreItem>
</file>

<file path=customXml/itemProps2.xml><?xml version="1.0" encoding="utf-8"?>
<ds:datastoreItem xmlns:ds="http://schemas.openxmlformats.org/officeDocument/2006/customXml" ds:itemID="{4FD3F50A-5951-494D-971A-863CD8709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ac119-4e3e-44b2-807a-a1cf57ec901f"/>
    <ds:schemaRef ds:uri="30bb0527-dd77-41f5-821a-bb7f92c13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22</vt:i4>
      </vt:variant>
    </vt:vector>
  </HeadingPairs>
  <TitlesOfParts>
    <vt:vector size="37" baseType="lpstr">
      <vt:lpstr>INFOS</vt:lpstr>
      <vt:lpstr>1-Projet</vt:lpstr>
      <vt:lpstr>2-Admin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3-Budget total</vt:lpstr>
      <vt:lpstr>LISTE</vt:lpstr>
      <vt:lpstr>'1'!_Toc424222084</vt:lpstr>
      <vt:lpstr>'2'!_Toc424222084</vt:lpstr>
      <vt:lpstr>'3'!_Toc424222084</vt:lpstr>
      <vt:lpstr>'4'!_Toc424222084</vt:lpstr>
      <vt:lpstr>'5'!_Toc424222084</vt:lpstr>
      <vt:lpstr>AIE</vt:lpstr>
      <vt:lpstr>CIV</vt:lpstr>
      <vt:lpstr>INFORMATIQUE</vt:lpstr>
      <vt:lpstr>OUI_NON</vt:lpstr>
      <vt:lpstr>TYPE_1</vt:lpstr>
      <vt:lpstr>TYPE_2</vt:lpstr>
      <vt:lpstr>'1'!Zone_d_impression</vt:lpstr>
      <vt:lpstr>'10'!Zone_d_impression</vt:lpstr>
      <vt:lpstr>'2'!Zone_d_impression</vt:lpstr>
      <vt:lpstr>'2-Admin'!Zone_d_impression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Piccirilli Sara</dc:creator>
  <cp:lastModifiedBy>STEPHENNE Alain</cp:lastModifiedBy>
  <cp:lastPrinted>2015-07-22T13:10:50Z</cp:lastPrinted>
  <dcterms:created xsi:type="dcterms:W3CDTF">2015-07-02T11:52:26Z</dcterms:created>
  <dcterms:modified xsi:type="dcterms:W3CDTF">2020-09-28T15:06:47Z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sara.piccirilli@spw.wallonie.be</vt:lpwstr>
  </property>
  <property fmtid="{D5CDD505-2E9C-101B-9397-08002B2CF9AE}" pid="5" name="MSIP_Label_97a477d1-147d-4e34-b5e3-7b26d2f44870_SetDate">
    <vt:lpwstr>2020-07-15T09:35:23.8337965Z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  <property fmtid="{D5CDD505-2E9C-101B-9397-08002B2CF9AE}" pid="11" name="ContentTypeId">
    <vt:lpwstr>0x010100C686BC268F5B47499CD7BFDEEE862E2E</vt:lpwstr>
  </property>
</Properties>
</file>