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omments2.xml" ContentType="application/vnd.openxmlformats-officedocument.spreadsheetml.comments+xml"/>
  <Override PartName="/xl/threadedComments/threadedComment1.xml" ContentType="application/vnd.ms-excel.threadedcomments+xml"/>
  <Override PartName="/xl/customProperty5.bin" ContentType="application/vnd.openxmlformats-officedocument.spreadsheetml.customProperty"/>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51849\Documents\quota 2025\2026\"/>
    </mc:Choice>
  </mc:AlternateContent>
  <xr:revisionPtr revIDLastSave="0" documentId="13_ncr:1_{D736F521-BDA9-483C-A849-4844C588DA06}" xr6:coauthVersionLast="47" xr6:coauthVersionMax="47" xr10:uidLastSave="{00000000-0000-0000-0000-000000000000}"/>
  <bookViews>
    <workbookView xWindow="28680" yWindow="-120" windowWidth="29040" windowHeight="15720" activeTab="1" xr2:uid="{00000000-000D-0000-FFFF-FFFF00000000}"/>
  </bookViews>
  <sheets>
    <sheet name="entete électricité" sheetId="1" r:id="rId1"/>
    <sheet name="personnes de contact" sheetId="18" r:id="rId2"/>
    <sheet name="Lignes directes" sheetId="20" r:id="rId3"/>
    <sheet name="Autres énergies" sheetId="23" r:id="rId4"/>
    <sheet name="Fourniture membre CC" sheetId="16" r:id="rId5"/>
    <sheet name="Résumé" sheetId="24" r:id="rId6"/>
    <sheet name="remarques" sheetId="11" r:id="rId7"/>
    <sheet name="Paramètres " sheetId="21" r:id="rId8"/>
  </sheets>
  <definedNames>
    <definedName name="_xlnm._FilterDatabase" localSheetId="4" hidden="1">'Fourniture membre CC'!$A$3:$G$353</definedName>
    <definedName name="_xlnm._FilterDatabase" localSheetId="2" hidden="1">'Lignes directes'!$B$10:$Q$10</definedName>
    <definedName name="OLE_LINK1" localSheetId="4">'Fourniture membre CC'!$A$2</definedName>
    <definedName name="_xlnm.Print_Area" localSheetId="0">'entete électricité'!$A$1:$G$23</definedName>
    <definedName name="_xlnm.Print_Area" localSheetId="4">'Fourniture membre CC'!$A$3:$G$383</definedName>
    <definedName name="_xlnm.Print_Area" localSheetId="2">'Lignes directes'!$A$1:$Q$70</definedName>
    <definedName name="_xlnm.Print_Area" localSheetId="1">'personnes de contact'!$A$1:$B$27</definedName>
    <definedName name="_xlnm.Print_Area" localSheetId="6">remarques!$A$1:$Q$7</definedName>
    <definedName name="_xlnm.Print_Area" localSheetId="5">Résumé!$A$1:$F$10</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24" l="1"/>
  <c r="D8" i="24"/>
  <c r="E8" i="24"/>
  <c r="B8" i="24"/>
  <c r="E7" i="24"/>
  <c r="D7" i="24"/>
  <c r="C7" i="24"/>
  <c r="B7" i="24"/>
  <c r="E4" i="24"/>
  <c r="D4" i="24"/>
  <c r="C4" i="24"/>
  <c r="B4" i="24"/>
  <c r="F6" i="24"/>
  <c r="C9" i="24" l="1"/>
  <c r="E9" i="24"/>
  <c r="D9" i="24"/>
  <c r="F8" i="24"/>
  <c r="F7" i="24"/>
  <c r="F4" i="24"/>
  <c r="B9" i="24"/>
  <c r="F9" i="24" s="1"/>
  <c r="A1" i="16" l="1"/>
  <c r="F4" i="23"/>
  <c r="B15" i="18" l="1"/>
  <c r="B12" i="18"/>
  <c r="G19" i="1" l="1"/>
  <c r="C17" i="21" l="1"/>
  <c r="C20" i="21"/>
  <c r="C19" i="21"/>
  <c r="C18" i="21"/>
  <c r="D16" i="21" l="1"/>
  <c r="D17" i="21" l="1"/>
  <c r="D20" i="21"/>
  <c r="D18" i="21"/>
  <c r="D19" i="21"/>
  <c r="E16" i="21"/>
  <c r="E18" i="21" l="1"/>
  <c r="E17" i="21"/>
  <c r="E19" i="21"/>
  <c r="E20" i="21"/>
  <c r="F16" i="21"/>
  <c r="F19" i="21" l="1"/>
  <c r="F18" i="21"/>
  <c r="F20" i="21"/>
  <c r="F17" i="21"/>
  <c r="G18" i="1" l="1"/>
  <c r="F18" i="1"/>
  <c r="E18" i="1"/>
  <c r="D18" i="1"/>
  <c r="G17" i="1"/>
  <c r="F17" i="1"/>
  <c r="E17" i="1"/>
  <c r="D17" i="1"/>
  <c r="D12" i="21" l="1"/>
  <c r="E12" i="21"/>
  <c r="F12" i="21"/>
  <c r="C12" i="21"/>
  <c r="D11" i="21"/>
  <c r="E11" i="21"/>
  <c r="F11" i="21"/>
  <c r="C11" i="21"/>
  <c r="D10" i="21"/>
  <c r="E10" i="21"/>
  <c r="F10" i="21"/>
  <c r="C10" i="21"/>
  <c r="D9" i="21"/>
  <c r="E9" i="21"/>
  <c r="F9" i="21"/>
  <c r="C9" i="21"/>
  <c r="N5" i="20" l="1"/>
  <c r="N9" i="20" s="1"/>
  <c r="J5" i="20"/>
  <c r="J9" i="20" s="1"/>
  <c r="F5" i="20"/>
  <c r="F9" i="20" s="1"/>
  <c r="B5" i="20"/>
  <c r="B9" i="20" s="1"/>
  <c r="F19" i="1"/>
  <c r="E19" i="1"/>
  <c r="D19" i="1"/>
  <c r="G15" i="1"/>
  <c r="E3" i="24" s="1"/>
  <c r="E6" i="24" s="1"/>
  <c r="F15" i="1"/>
  <c r="D3" i="24" s="1"/>
  <c r="D6" i="24" s="1"/>
  <c r="E15" i="1"/>
  <c r="C3" i="24" s="1"/>
  <c r="C6" i="24" s="1"/>
  <c r="D15" i="1"/>
  <c r="B3" i="24" s="1"/>
  <c r="B6" i="24" s="1"/>
  <c r="A2" i="1"/>
  <c r="E8" i="21"/>
  <c r="D8" i="21" l="1"/>
  <c r="D15" i="21" s="1"/>
  <c r="C8" i="21"/>
  <c r="C15" i="21" s="1"/>
  <c r="B20" i="21"/>
  <c r="A12" i="21"/>
  <c r="A20" i="21" s="1"/>
  <c r="B17" i="21"/>
  <c r="B18" i="21"/>
  <c r="B19" i="21"/>
  <c r="A16" i="21"/>
  <c r="A11" i="21"/>
  <c r="A19" i="21" s="1"/>
  <c r="A10" i="21"/>
  <c r="A18" i="21" s="1"/>
  <c r="A9" i="21"/>
  <c r="A17" i="21" s="1"/>
  <c r="F8" i="21"/>
  <c r="F15" i="21" s="1"/>
  <c r="E15" i="21"/>
  <c r="H10" i="20" l="1"/>
  <c r="L10" i="20" s="1"/>
  <c r="P10" i="20" s="1"/>
  <c r="G10" i="20"/>
  <c r="K10" i="20" s="1"/>
  <c r="O10" i="20" s="1"/>
  <c r="A12" i="20"/>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I10" i="20"/>
  <c r="M10" i="20" s="1"/>
  <c r="Q10" i="20" s="1"/>
  <c r="F10" i="20"/>
  <c r="J10" i="20" s="1"/>
  <c r="N10" i="20" s="1"/>
  <c r="P7" i="20"/>
  <c r="N7" i="20"/>
  <c r="L7" i="20"/>
  <c r="J7" i="20"/>
  <c r="H7" i="20"/>
  <c r="F7" i="20"/>
  <c r="D7" i="20"/>
  <c r="B7" i="20"/>
  <c r="H6" i="20"/>
  <c r="L6" i="20" s="1"/>
  <c r="P6" i="20" s="1"/>
  <c r="F6" i="20"/>
  <c r="J6" i="20" s="1"/>
  <c r="N6" i="20" s="1"/>
  <c r="A7" i="11" l="1"/>
  <c r="A4" i="11" l="1"/>
  <c r="A6" i="11"/>
  <c r="A5" i="11"/>
  <c r="C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s>
  <commentList>
    <comment ref="A4" authorId="0" shapeId="0" xr:uid="{AFC43FBA-C21D-4957-A58C-13451D03D604}">
      <text>
        <r>
          <rPr>
            <b/>
            <sz val="9"/>
            <color indexed="81"/>
            <rFont val="Tahoma"/>
            <family val="2"/>
          </rPr>
          <t xml:space="preserve">il s'agit de l'électricité prélevée du réseau par le biais d'un point d'accès exclusivement destiné à un processus de stockage. Notamment, les consommations du fournisseur dans les centrales de pompage/turbinage (COO et PLATE TAILLE) correspondant à l'énergie électrique absorbée par l'opération de pompage .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tc={45E74F60-9EF5-4EEE-87B5-CA2B00F22F75}</author>
    <author>Administrateur</author>
  </authors>
  <commentList>
    <comment ref="F3" authorId="0" shapeId="0" xr:uid="{45E74F60-9EF5-4EEE-87B5-CA2B00F22F7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Total 2023</t>
      </text>
    </comment>
    <comment ref="A7" authorId="1" shapeId="0" xr:uid="{E83D933C-972E-4D3C-B188-E86D86F8AB38}">
      <text>
        <r>
          <rPr>
            <b/>
            <sz val="9"/>
            <color indexed="81"/>
            <rFont val="Tahoma"/>
            <family val="2"/>
          </rPr>
          <t>ATTENTION:</t>
        </r>
        <r>
          <rPr>
            <sz val="9"/>
            <color indexed="81"/>
            <rFont val="Tahoma"/>
            <family val="2"/>
          </rPr>
          <t xml:space="preserve">
</t>
        </r>
        <r>
          <rPr>
            <b/>
            <sz val="9"/>
            <color indexed="81"/>
            <rFont val="Tahoma"/>
            <family val="2"/>
          </rPr>
          <t>A partir du 1er janvier 2019,l’exonération de quota pour la fourniture d’électricité  via ligne directe verte est à nouveau d'application.Cette exonération est plafonnée à hauteur de 5 % du quota nominal de certificats verts de l'année en cours.</t>
        </r>
      </text>
    </comment>
    <comment ref="A8" authorId="1" shapeId="0" xr:uid="{C3488F27-2453-4202-8408-CCD67D31E16A}">
      <text>
        <r>
          <rPr>
            <b/>
            <sz val="9"/>
            <color indexed="81"/>
            <rFont val="Tahoma"/>
            <family val="2"/>
          </rPr>
          <t xml:space="preserve">il s'agit de l'électricité prélevée du réseau par le biais d'un point d'accès exclusivement destiné à un processus de stockage. Notamment, les consommations du fournisseur dans les centrales de pompage/turbinage (COO et PLATE TAILLE) correspondant à l'énergie électrique absorbée par l'opération de pompage . </t>
        </r>
        <r>
          <rPr>
            <sz val="9"/>
            <color indexed="81"/>
            <rFont val="Tahoma"/>
            <family val="2"/>
          </rPr>
          <t xml:space="preserve">
</t>
        </r>
      </text>
    </comment>
  </commentList>
</comments>
</file>

<file path=xl/sharedStrings.xml><?xml version="1.0" encoding="utf-8"?>
<sst xmlns="http://schemas.openxmlformats.org/spreadsheetml/2006/main" count="138" uniqueCount="128">
  <si>
    <t>Adresse Email de cette personne :</t>
  </si>
  <si>
    <t>Numéro de téléphone de cette personne :</t>
  </si>
  <si>
    <t>Coordonnées de la personne de contact</t>
  </si>
  <si>
    <t>-------------</t>
  </si>
  <si>
    <t>Fournisseur concerné :</t>
  </si>
  <si>
    <t>Date de rédaction du formulaire pour les données du trimestre concerné :</t>
  </si>
  <si>
    <t>Situation en date du :</t>
  </si>
  <si>
    <t>Formulaire à rentrer au plus tard pour le :</t>
  </si>
  <si>
    <t>Trimestre</t>
  </si>
  <si>
    <t>Date de rédaction</t>
  </si>
  <si>
    <t>Fournitures (MWh)</t>
  </si>
  <si>
    <r>
      <t xml:space="preserve">Dans le tableau ci-dessous, veuillez nous signaler les situations problématiques éventuelles rencontrées.
Veuillez </t>
    </r>
    <r>
      <rPr>
        <u/>
        <sz val="12"/>
        <rFont val="Trebuchet MS"/>
        <family val="2"/>
      </rPr>
      <t>préciser si la remarque est faite au titre de fournisseur désigné ou fournisseur "normal".</t>
    </r>
    <r>
      <rPr>
        <sz val="12"/>
        <rFont val="Trebuchet MS"/>
        <family val="2"/>
      </rPr>
      <t xml:space="preserve">
Il vous est également possible de nous faire part de commentaires ou suggestions.</t>
    </r>
  </si>
  <si>
    <t>MWh</t>
  </si>
  <si>
    <t>Seuil éligibilité</t>
  </si>
  <si>
    <t>Année en cours</t>
  </si>
  <si>
    <t>Évolution des fournitures en Région wallonne</t>
  </si>
  <si>
    <t xml:space="preserve">Nombre de clients au …   </t>
  </si>
  <si>
    <t xml:space="preserve">Energies fournies entre …   </t>
  </si>
  <si>
    <t>seuils</t>
  </si>
  <si>
    <t>Réductions</t>
  </si>
  <si>
    <t>Quotas applicables</t>
  </si>
  <si>
    <t>Nom du Fournisseur</t>
  </si>
  <si>
    <t>Personne en charge du rapportage et pouvant être 
contactée si nécessaire :</t>
  </si>
  <si>
    <t xml:space="preserve">A adresser à : </t>
  </si>
  <si>
    <t>A adresser à :</t>
  </si>
  <si>
    <t>En copie à la CWaPE</t>
  </si>
  <si>
    <t>N total de clients finals alimentés via LD</t>
  </si>
  <si>
    <t>Liste des clients finals alimentés via une ligne directe (LD)   :</t>
  </si>
  <si>
    <t>E totale fournie via LD (MWh)</t>
  </si>
  <si>
    <t>Dénomination du client final  alimenté via LD (a)</t>
  </si>
  <si>
    <t>Energie fournie via LD  (en MWh) (d)</t>
  </si>
  <si>
    <t>Type d'électricité fournie (verte/grise) (c)</t>
  </si>
  <si>
    <t>verte</t>
  </si>
  <si>
    <t>grise</t>
  </si>
  <si>
    <t>Fichier à adresser à :</t>
  </si>
  <si>
    <t>En direct à l'administration</t>
  </si>
  <si>
    <t>Pour le fournisseur : adresses Email des personnes de contact auxquelles l'administration peut transmettre ses conclusions à l'issue des recoupements :</t>
  </si>
  <si>
    <t xml:space="preserve">fournitures@cwape.be </t>
  </si>
  <si>
    <r>
      <t>Autres énergies non soumises aux CV selon les dispositions du Décret et de ses arrêtés ( en MWh)_</t>
    </r>
    <r>
      <rPr>
        <b/>
        <sz val="12"/>
        <color rgb="FF000000"/>
        <rFont val="Trebuchet MS"/>
        <family val="2"/>
      </rPr>
      <t>stockage</t>
    </r>
  </si>
  <si>
    <t>Numéro du site de production (SPW) (b)</t>
  </si>
  <si>
    <r>
      <t>NB</t>
    </r>
    <r>
      <rPr>
        <sz val="14"/>
        <rFont val="Trebuchet MS"/>
        <family val="2"/>
      </rPr>
      <t xml:space="preserve"> : </t>
    </r>
    <r>
      <rPr>
        <b/>
        <u/>
        <sz val="10"/>
        <rFont val="Trebuchet MS"/>
        <family val="2"/>
      </rPr>
      <t xml:space="preserve">
</t>
    </r>
    <r>
      <rPr>
        <b/>
        <sz val="10"/>
        <rFont val="Trebuchet MS"/>
        <family val="2"/>
      </rPr>
      <t>Ce formulaire est à rentrer trimestriellement avant la fin du deuxième mois qui suit un trimestre écoulé en fonction des renseignements en votre possession à l'issue de ce délai ; moyennant accord de l'Administration, une régularisation de ces données est toujours possible lors de rentrées des renseignements aux échéances suivantes.</t>
    </r>
  </si>
  <si>
    <r>
      <rPr>
        <u/>
        <sz val="8"/>
        <color theme="1"/>
        <rFont val="Arial"/>
        <family val="2"/>
      </rPr>
      <t>Veuillez reprendre dans le tableau ci-dessous ,par unité de production :</t>
    </r>
    <r>
      <rPr>
        <sz val="8"/>
        <color theme="1"/>
        <rFont val="Arial"/>
        <family val="2"/>
      </rPr>
      <t xml:space="preserve">
a) La dénomination du client final alimenté via LD.
b) Le cas échéant, le numéro d'identification de l'unité de production renseigné à l'</t>
    </r>
    <r>
      <rPr>
        <u/>
        <sz val="8"/>
        <color theme="1"/>
        <rFont val="Arial"/>
        <family val="2"/>
      </rPr>
      <t>Administration (SPW).</t>
    </r>
    <r>
      <rPr>
        <sz val="8"/>
        <color theme="1"/>
        <rFont val="Arial"/>
        <family val="2"/>
      </rPr>
      <t xml:space="preserve"> Si il s'agit d'une unité de production grise, veuillez indiquer sa dénomination  ainsi que sa localisation.
c) Le type d'électricité fournie (verte ou grise).
d) La quantité totale d’énergie (exprimée en MW</t>
    </r>
    <r>
      <rPr>
        <sz val="8"/>
        <rFont val="Arial"/>
        <family val="2"/>
      </rPr>
      <t>h et arrondie au KWh</t>
    </r>
    <r>
      <rPr>
        <sz val="8"/>
        <color theme="1"/>
        <rFont val="Arial"/>
        <family val="2"/>
      </rPr>
      <t>) fournie à ce client final durant la période (*).
(*) Ce point pourra, le cas échéant, faire l’objet d’une vérification  par  l'Administration.</t>
    </r>
  </si>
  <si>
    <t>CODE EAN</t>
  </si>
  <si>
    <t xml:space="preserve">NOM CLIENT FINAL </t>
  </si>
  <si>
    <t>N° TVA CLIENT FINAL</t>
  </si>
  <si>
    <t xml:space="preserve"> ENERGIES NON SOUMISES AU QUOTA DE CV</t>
  </si>
  <si>
    <t xml:space="preserve">L’article 25 de l’AGW du 30 novembre 2006 (PEV) récemment modifié par les AGW du 4 et 11 avril 2019 précise que le prélèvement de l’électricité du réseau par le biais d’un point d’accès exclusivement destiné à processus de stockage n’est plus visé en tant qu’usage propre du fournisseur ni en tant qu’électricité fournie à des clients finals. Cette électricité n’est donc pas soumise à quota et doit être encodée dans les cellules B4 à E4. Il s’agit notamment des consommations du fournisseur dans les centrales de pompage/turbinage (Coo et Plate Taille) correspondant à l'énergie électrique absorbée par l'opération de pompage.
Pour information/rappel, le processus de stockage est défini comme suit :
"Processus de stockage" : tout processus consistant, par le biais d'une même installation, à prélever de l'électricité du réseau en vue de la réinjecter ultérieurement dans le réseau dans sa totalité, sous réserve des pertes de rendement. </t>
  </si>
  <si>
    <t>TOTAL</t>
  </si>
  <si>
    <t>Fourniture aux membres d'une convention carbone pouvant bénéficier d'une réduction de quota de CV</t>
  </si>
  <si>
    <r>
      <t>Les fournisseurs d’électricité au(x) point(s) d’accès du réseau (ci-après, « code EAN ») d’un client final qui est membre d’une communauté carbone au sens de l’article 28,2°, 
du décret du 16 novembre 2023 Neutralité Carbone qui a conclu une convention carbone conformément à l’article 34, alinéa 1</t>
    </r>
    <r>
      <rPr>
        <vertAlign val="superscript"/>
        <sz val="12"/>
        <rFont val="Century Gothic"/>
        <family val="2"/>
      </rPr>
      <t>er</t>
    </r>
    <r>
      <rPr>
        <sz val="12"/>
        <rFont val="Century Gothic"/>
        <family val="2"/>
      </rPr>
      <t>, 4°, du décret du 16 novembre 2023 Neutralité Carbone peuvent bénéficier d’une réduction de quota sur base des conditions d’éligibilité énoncées en fonction des consommations électriques de ce client final pendant un trimestre donné.</t>
    </r>
  </si>
  <si>
    <t>annulation.certificatsverts@spw.wallonie.be</t>
  </si>
  <si>
    <t>7C SOLARPARKEN BELGIUM SRL</t>
  </si>
  <si>
    <t>DANSKE COMMODITIES A/S</t>
  </si>
  <si>
    <t>ENERGY CLUSTER SA</t>
  </si>
  <si>
    <t>ENI SpA</t>
  </si>
  <si>
    <t>FAIRWIND SA</t>
  </si>
  <si>
    <t>SKYSIX SA</t>
  </si>
  <si>
    <t>TOTAL DIRECT ENERGIE SA</t>
  </si>
  <si>
    <t>UKKO ENERGY SA</t>
  </si>
  <si>
    <t>VENTIS SA</t>
  </si>
  <si>
    <t>RESUME</t>
  </si>
  <si>
    <t>LES ENERGIES  SOUMISES A CV</t>
  </si>
  <si>
    <r>
      <t>Autres fournitures  ne passant pas par les réseaux  (en MWh)-</t>
    </r>
    <r>
      <rPr>
        <b/>
        <sz val="12"/>
        <rFont val="Trebuchet MS"/>
        <family val="2"/>
      </rPr>
      <t xml:space="preserve">électricité grise (ligne directe) </t>
    </r>
  </si>
  <si>
    <t>LES ENERGIES  NON SOUMISES A CV</t>
  </si>
  <si>
    <r>
      <t>Autres fournitures  ne passant pas par les réseaux  (en MWh)-</t>
    </r>
    <r>
      <rPr>
        <b/>
        <sz val="12"/>
        <color rgb="FF000000"/>
        <rFont val="Trebuchet MS"/>
        <family val="2"/>
      </rPr>
      <t xml:space="preserve">électricité verte (ligne directe) </t>
    </r>
  </si>
  <si>
    <t>TOTAL DES ENERGIES NON SOUMISES A CV</t>
  </si>
  <si>
    <t>SKYSUN 2 SRL</t>
  </si>
  <si>
    <t>version 01/2026</t>
  </si>
  <si>
    <t>1er trimestre 2026</t>
  </si>
  <si>
    <t>2e trimestre 2026</t>
  </si>
  <si>
    <t>3e trimestre 2026</t>
  </si>
  <si>
    <t>4e trimestre 2026</t>
  </si>
  <si>
    <t>TOTAL 2026</t>
  </si>
  <si>
    <t xml:space="preserve">2VALORISE AMEL </t>
  </si>
  <si>
    <t xml:space="preserve">A &amp; S ENERGIE </t>
  </si>
  <si>
    <t>ALIX (ex. AYA)</t>
  </si>
  <si>
    <t>ARCELORMITTAL ENERGY</t>
  </si>
  <si>
    <t>ASPIRAVI ENERGY</t>
  </si>
  <si>
    <t>AXPO BENELUX</t>
  </si>
  <si>
    <t>BELGIAN ECO ENERGY (BEE)</t>
  </si>
  <si>
    <t xml:space="preserve">BERTEMES </t>
  </si>
  <si>
    <t>BESIX Power</t>
  </si>
  <si>
    <t>BIOWANZE</t>
  </si>
  <si>
    <t>BOLT ENERGIE (BOLT)</t>
  </si>
  <si>
    <t>BURGO ENERGIA</t>
  </si>
  <si>
    <t>CALCAIRES AGRI ENERGIE</t>
  </si>
  <si>
    <t>CHU DINANT GODINNE St ELISABETH-UCL-NAMUR</t>
  </si>
  <si>
    <t>COCITER</t>
  </si>
  <si>
    <t>COGENPAC BELGIUM</t>
  </si>
  <si>
    <t>DATS 24</t>
  </si>
  <si>
    <t xml:space="preserve">ECOFIX GAZ &amp; POWER </t>
  </si>
  <si>
    <t>ECOPOWER</t>
  </si>
  <si>
    <t>ELECTRABEL (ENGIE)</t>
  </si>
  <si>
    <t>ELINDUS</t>
  </si>
  <si>
    <t>ENECO BELGIUM</t>
  </si>
  <si>
    <t>ENERDEAL SOLAR Invest II SA</t>
  </si>
  <si>
    <t>ENERGIE.BE</t>
  </si>
  <si>
    <t xml:space="preserve">ENERGYVISION </t>
  </si>
  <si>
    <t xml:space="preserve">ENGIE SUN4BUSINESS </t>
  </si>
  <si>
    <t>ENWYSE BV (ex. SLIM MET ENERGIE BELGIË BV)</t>
  </si>
  <si>
    <t>EOLY</t>
  </si>
  <si>
    <t>GETEC ENERGIE</t>
  </si>
  <si>
    <t>GREEN BELGIAN ENVIRONMENTAL SOLUTIONS  (GBES)</t>
  </si>
  <si>
    <t>GREEN ENERGY SOLUTIONS INVEST  (GES)</t>
  </si>
  <si>
    <t>GREEN FOR POWER  (ex. HELIOS)</t>
  </si>
  <si>
    <t>GREEN4POWER</t>
  </si>
  <si>
    <t>Gridlink SA</t>
  </si>
  <si>
    <t>Ile solaire du Perlonjour</t>
  </si>
  <si>
    <t>L'Oréal Libramont SA</t>
  </si>
  <si>
    <t>LUMINUS</t>
  </si>
  <si>
    <t>MYPOWER</t>
  </si>
  <si>
    <t>NEXT KRAFTWERKE GmBH</t>
  </si>
  <si>
    <t>OCTA+ ENERGIE</t>
  </si>
  <si>
    <t>POWER ONLINE (ex. MEGA)</t>
  </si>
  <si>
    <t>RABOTAGE ET SECHAGE DU BOIS  (RSB)</t>
  </si>
  <si>
    <t>RWE SUPPLY&amp;TRADING</t>
  </si>
  <si>
    <t>SCHOLT ENERGY NV (ex. SCHOLT ENERGY CONTROL NV)</t>
  </si>
  <si>
    <t>SOCIETE EUROPEENNE DE GESTION DE L'ENERGIE (SEGE)</t>
  </si>
  <si>
    <t>SOLAR ROOF BE SA (ex. WEERTS ENERGY SA)</t>
  </si>
  <si>
    <t>SOLARBUILD SRL (ex. ENERGYVISION)</t>
  </si>
  <si>
    <t xml:space="preserve">TOTALENERGIES GAS &amp; POWER WESTERN EUROPE (ex. TOTAL GAS &amp; POWER BELGIUM) </t>
  </si>
  <si>
    <t>TOTALENERGIES POWER &amp; GAS BELGIUM (ex. LAMPIRIS)</t>
  </si>
  <si>
    <t xml:space="preserve">TOTALENERGIES RENEWABLES DG BELGIUM ASSETCO 1 </t>
  </si>
  <si>
    <t>TREVION</t>
  </si>
  <si>
    <t xml:space="preserve">VENTS D'HOUYET </t>
  </si>
  <si>
    <t>VLAAMS ENERGIEBEDRIJF</t>
  </si>
  <si>
    <t>WEERTS LOGISTIC PARK BER 1</t>
  </si>
  <si>
    <t xml:space="preserve">YUSO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</si>
</sst>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C]dd\-mmm\-yy;@"/>
    <numFmt numFmtId="165" formatCode="#,##0.000"/>
    <numFmt numFmtId="166" formatCode="[$-80C]d\ mmmm\ yyyy;@"/>
    <numFmt numFmtId="167" formatCode="0.000"/>
    <numFmt numFmtId="168" formatCode="0.000%"/>
  </numFmts>
  <fonts count="63" x14ac:knownFonts="1">
    <font>
      <sz val="10"/>
      <name val="Trebuchet MS"/>
    </font>
    <font>
      <sz val="11"/>
      <color theme="1"/>
      <name val="Calibri"/>
      <family val="2"/>
      <scheme val="minor"/>
    </font>
    <font>
      <sz val="11"/>
      <color theme="1"/>
      <name val="Calibri"/>
      <family val="2"/>
      <scheme val="minor"/>
    </font>
    <font>
      <sz val="10"/>
      <name val="Trebuchet MS"/>
      <family val="2"/>
    </font>
    <font>
      <sz val="10"/>
      <name val="Trebuchet MS"/>
      <family val="2"/>
    </font>
    <font>
      <sz val="8"/>
      <name val="Trebuchet MS"/>
      <family val="2"/>
    </font>
    <font>
      <sz val="10"/>
      <color indexed="9"/>
      <name val="Trebuchet MS"/>
      <family val="2"/>
    </font>
    <font>
      <b/>
      <u/>
      <sz val="16"/>
      <name val="Trebuchet MS"/>
      <family val="2"/>
    </font>
    <font>
      <sz val="16"/>
      <name val="Trebuchet MS"/>
      <family val="2"/>
    </font>
    <font>
      <b/>
      <sz val="12"/>
      <name val="Trebuchet MS"/>
      <family val="2"/>
    </font>
    <font>
      <sz val="12"/>
      <name val="Trebuchet MS"/>
      <family val="2"/>
    </font>
    <font>
      <b/>
      <u/>
      <sz val="20"/>
      <name val="Trebuchet MS"/>
      <family val="2"/>
    </font>
    <font>
      <b/>
      <u/>
      <sz val="26"/>
      <name val="Trebuchet MS"/>
      <family val="2"/>
    </font>
    <font>
      <b/>
      <u/>
      <sz val="14"/>
      <name val="Trebuchet MS"/>
      <family val="2"/>
    </font>
    <font>
      <b/>
      <sz val="20"/>
      <name val="Trebuchet MS"/>
      <family val="2"/>
    </font>
    <font>
      <b/>
      <sz val="16"/>
      <name val="Trebuchet MS"/>
      <family val="2"/>
    </font>
    <font>
      <sz val="16"/>
      <color indexed="9"/>
      <name val="Trebuchet MS"/>
      <family val="2"/>
    </font>
    <font>
      <b/>
      <sz val="16"/>
      <color indexed="10"/>
      <name val="Trebuchet MS"/>
      <family val="2"/>
    </font>
    <font>
      <b/>
      <u/>
      <sz val="10"/>
      <name val="Trebuchet MS"/>
      <family val="2"/>
    </font>
    <font>
      <b/>
      <sz val="10"/>
      <name val="Trebuchet MS"/>
      <family val="2"/>
    </font>
    <font>
      <sz val="14"/>
      <name val="Trebuchet MS"/>
      <family val="2"/>
    </font>
    <font>
      <u/>
      <sz val="12"/>
      <name val="Trebuchet MS"/>
      <family val="2"/>
    </font>
    <font>
      <sz val="14"/>
      <color indexed="8"/>
      <name val="Trebuchet MS"/>
      <family val="2"/>
    </font>
    <font>
      <b/>
      <sz val="14"/>
      <name val="Arial"/>
      <family val="2"/>
    </font>
    <font>
      <sz val="13"/>
      <name val="Arial"/>
      <family val="2"/>
    </font>
    <font>
      <sz val="14"/>
      <name val="Arial"/>
      <family val="2"/>
    </font>
    <font>
      <sz val="14"/>
      <name val="Arial"/>
      <family val="2"/>
    </font>
    <font>
      <sz val="12"/>
      <color indexed="8"/>
      <name val="Trebuchet MS"/>
      <family val="2"/>
    </font>
    <font>
      <sz val="10"/>
      <color indexed="12"/>
      <name val="Trebuchet MS"/>
      <family val="2"/>
    </font>
    <font>
      <sz val="10"/>
      <name val="Arial"/>
      <family val="2"/>
    </font>
    <font>
      <u/>
      <sz val="10"/>
      <color theme="10"/>
      <name val="Trebuchet MS"/>
      <family val="2"/>
    </font>
    <font>
      <sz val="10"/>
      <color rgb="FFFF0000"/>
      <name val="Trebuchet MS"/>
      <family val="2"/>
    </font>
    <font>
      <sz val="9"/>
      <name val="Trebuchet MS"/>
      <family val="2"/>
    </font>
    <font>
      <b/>
      <u/>
      <sz val="11"/>
      <name val="Trebuchet MS"/>
      <family val="2"/>
    </font>
    <font>
      <b/>
      <sz val="9"/>
      <color indexed="81"/>
      <name val="Tahoma"/>
      <family val="2"/>
    </font>
    <font>
      <sz val="8"/>
      <color theme="1"/>
      <name val="Arial"/>
      <family val="2"/>
    </font>
    <font>
      <u/>
      <sz val="8"/>
      <color theme="1"/>
      <name val="Arial"/>
      <family val="2"/>
    </font>
    <font>
      <sz val="7"/>
      <name val="Trebuchet MS"/>
      <family val="2"/>
    </font>
    <font>
      <u/>
      <sz val="10"/>
      <name val="Trebuchet MS"/>
      <family val="2"/>
    </font>
    <font>
      <sz val="9"/>
      <color indexed="81"/>
      <name val="Tahoma"/>
      <family val="2"/>
    </font>
    <font>
      <sz val="8"/>
      <name val="Arial"/>
      <family val="2"/>
    </font>
    <font>
      <sz val="10"/>
      <name val="Arial"/>
      <family val="2"/>
    </font>
    <font>
      <sz val="11"/>
      <color indexed="8"/>
      <name val="Calibri"/>
      <family val="2"/>
    </font>
    <font>
      <u/>
      <sz val="11"/>
      <color theme="10"/>
      <name val="Calibri"/>
      <family val="2"/>
      <scheme val="minor"/>
    </font>
    <font>
      <sz val="11"/>
      <color rgb="FF000000"/>
      <name val="Calibri"/>
      <family val="2"/>
      <scheme val="minor"/>
    </font>
    <font>
      <sz val="8"/>
      <name val="Trebuchet MS"/>
      <family val="2"/>
    </font>
    <font>
      <b/>
      <sz val="12"/>
      <color rgb="FF000000"/>
      <name val="Trebuchet MS"/>
      <family val="2"/>
    </font>
    <font>
      <b/>
      <sz val="12"/>
      <name val="Arial"/>
      <family val="2"/>
    </font>
    <font>
      <b/>
      <u/>
      <sz val="12"/>
      <color indexed="8"/>
      <name val="Trebuchet MS"/>
      <family val="2"/>
    </font>
    <font>
      <sz val="8"/>
      <name val="Century Gothic"/>
      <family val="2"/>
    </font>
    <font>
      <sz val="12"/>
      <name val="Century Gothic"/>
      <family val="2"/>
    </font>
    <font>
      <vertAlign val="superscript"/>
      <sz val="12"/>
      <name val="Century Gothic"/>
      <family val="2"/>
    </font>
    <font>
      <u/>
      <sz val="25"/>
      <name val="Trebuchet MS"/>
      <family val="2"/>
    </font>
    <font>
      <sz val="11"/>
      <color rgb="FF000000"/>
      <name val="Calibri"/>
      <family val="2"/>
    </font>
    <font>
      <b/>
      <u/>
      <sz val="16"/>
      <color indexed="8"/>
      <name val="Trebuchet MS"/>
      <family val="2"/>
    </font>
    <font>
      <b/>
      <sz val="14"/>
      <name val="Trebuchet MS"/>
      <family val="2"/>
    </font>
    <font>
      <b/>
      <u/>
      <sz val="14"/>
      <color rgb="FF000000"/>
      <name val="Trebuchet MS"/>
      <family val="2"/>
    </font>
    <font>
      <b/>
      <sz val="16"/>
      <color indexed="8"/>
      <name val="Trebuchet MS"/>
      <family val="2"/>
    </font>
    <font>
      <b/>
      <sz val="14"/>
      <color indexed="8"/>
      <name val="Trebuchet MS"/>
      <family val="2"/>
    </font>
    <font>
      <b/>
      <sz val="20"/>
      <color rgb="FFFF0000"/>
      <name val="Trebuchet MS"/>
      <family val="2"/>
    </font>
    <font>
      <sz val="10"/>
      <color indexed="8"/>
      <name val="Trebuchet MS"/>
      <family val="2"/>
    </font>
    <font>
      <sz val="10"/>
      <color rgb="FFFF0000"/>
      <name val="Arial"/>
      <family val="2"/>
    </font>
    <font>
      <sz val="10"/>
      <color theme="1"/>
      <name val="Arial"/>
      <family val="2"/>
    </font>
  </fonts>
  <fills count="2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66FFFF"/>
        <bgColor indexed="64"/>
      </patternFill>
    </fill>
    <fill>
      <patternFill patternType="solid">
        <fgColor theme="0" tint="-0.249977111117893"/>
        <bgColor indexed="64"/>
      </patternFill>
    </fill>
    <fill>
      <patternFill patternType="solid">
        <fgColor rgb="FFCCFFFF"/>
        <bgColor indexed="64"/>
      </patternFill>
    </fill>
    <fill>
      <patternFill patternType="solid">
        <fgColor rgb="FF00FF00"/>
        <bgColor indexed="64"/>
      </patternFill>
    </fill>
    <fill>
      <patternFill patternType="solid">
        <fgColor rgb="FFCCFFCC"/>
        <bgColor indexed="64"/>
      </patternFill>
    </fill>
    <fill>
      <patternFill patternType="solid">
        <fgColor theme="0"/>
        <bgColor indexed="64"/>
      </patternFill>
    </fill>
    <fill>
      <patternFill patternType="solid">
        <fgColor rgb="FFCCFF99"/>
        <bgColor indexed="64"/>
      </patternFill>
    </fill>
    <fill>
      <patternFill patternType="solid">
        <fgColor indexed="65"/>
        <bgColor indexed="64"/>
      </patternFill>
    </fill>
    <fill>
      <patternFill patternType="solid">
        <fgColor rgb="FFFCF274"/>
        <bgColor indexed="64"/>
      </patternFill>
    </fill>
    <fill>
      <patternFill patternType="solid">
        <fgColor theme="2"/>
        <bgColor theme="0" tint="-0.14996795556505021"/>
      </patternFill>
    </fill>
    <fill>
      <patternFill patternType="solid">
        <fgColor indexed="1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double">
        <color indexed="64"/>
      </right>
      <top style="thin">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double">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top style="thin">
        <color indexed="64"/>
      </top>
      <bottom style="thin">
        <color indexed="64"/>
      </bottom>
      <diagonal/>
    </border>
    <border>
      <left/>
      <right/>
      <top style="double">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bottom style="thin">
        <color indexed="64"/>
      </bottom>
      <diagonal/>
    </border>
  </borders>
  <cellStyleXfs count="19">
    <xf numFmtId="0" fontId="0" fillId="0" borderId="0"/>
    <xf numFmtId="0" fontId="30" fillId="0" borderId="0" applyNumberFormat="0" applyFill="0" applyBorder="0" applyAlignment="0" applyProtection="0">
      <alignment vertical="top"/>
      <protection locked="0"/>
    </xf>
    <xf numFmtId="0" fontId="29" fillId="0" borderId="0"/>
    <xf numFmtId="9" fontId="3" fillId="0" borderId="0" applyFont="0" applyFill="0" applyBorder="0" applyAlignment="0" applyProtection="0"/>
    <xf numFmtId="0" fontId="41" fillId="0" borderId="0"/>
    <xf numFmtId="0" fontId="29" fillId="0" borderId="0"/>
    <xf numFmtId="0" fontId="2" fillId="0" borderId="0"/>
    <xf numFmtId="0" fontId="43" fillId="0" borderId="0" applyNumberFormat="0" applyFill="0" applyBorder="0" applyAlignment="0" applyProtection="0"/>
    <xf numFmtId="0" fontId="29" fillId="0" borderId="0"/>
    <xf numFmtId="0" fontId="1" fillId="0" borderId="0"/>
    <xf numFmtId="0" fontId="29" fillId="0" borderId="0"/>
    <xf numFmtId="0" fontId="1" fillId="0" borderId="0"/>
    <xf numFmtId="0" fontId="29" fillId="0" borderId="0"/>
    <xf numFmtId="0" fontId="1" fillId="0" borderId="0"/>
    <xf numFmtId="0" fontId="29" fillId="0" borderId="0"/>
    <xf numFmtId="0" fontId="1" fillId="0" borderId="0"/>
    <xf numFmtId="0" fontId="29" fillId="0" borderId="0"/>
    <xf numFmtId="0" fontId="29" fillId="0" borderId="0"/>
    <xf numFmtId="0" fontId="53" fillId="0" borderId="0"/>
  </cellStyleXfs>
  <cellXfs count="259">
    <xf numFmtId="0" fontId="0" fillId="0" borderId="0" xfId="0"/>
    <xf numFmtId="0" fontId="4" fillId="0" borderId="0" xfId="0" applyFont="1"/>
    <xf numFmtId="0" fontId="7" fillId="0" borderId="0" xfId="0" applyFont="1"/>
    <xf numFmtId="0" fontId="8" fillId="0" borderId="0" xfId="0" applyFont="1"/>
    <xf numFmtId="0" fontId="6" fillId="0" borderId="0" xfId="0" applyFont="1"/>
    <xf numFmtId="0" fontId="4" fillId="0" borderId="0" xfId="0" applyFont="1" applyAlignment="1">
      <alignment vertical="center"/>
    </xf>
    <xf numFmtId="164" fontId="6" fillId="0" borderId="0" xfId="0" applyNumberFormat="1" applyFont="1"/>
    <xf numFmtId="0" fontId="11" fillId="0" borderId="0" xfId="0" applyFont="1"/>
    <xf numFmtId="0" fontId="13" fillId="0" borderId="0" xfId="0" applyFont="1" applyAlignment="1">
      <alignment vertical="center"/>
    </xf>
    <xf numFmtId="0" fontId="12" fillId="0" borderId="0" xfId="0" applyFont="1"/>
    <xf numFmtId="0" fontId="16" fillId="0" borderId="0" xfId="0" applyFont="1" applyAlignment="1">
      <alignment horizontal="center" vertical="center"/>
    </xf>
    <xf numFmtId="164" fontId="16" fillId="0" borderId="0" xfId="0" applyNumberFormat="1" applyFont="1" applyAlignment="1">
      <alignment horizontal="center" vertical="center"/>
    </xf>
    <xf numFmtId="17" fontId="19" fillId="3" borderId="2" xfId="0" applyNumberFormat="1" applyFont="1" applyFill="1" applyBorder="1" applyAlignment="1">
      <alignment horizontal="center" vertical="center" wrapText="1"/>
    </xf>
    <xf numFmtId="17" fontId="19" fillId="3" borderId="3" xfId="0" applyNumberFormat="1" applyFont="1" applyFill="1" applyBorder="1" applyAlignment="1">
      <alignment horizontal="center" vertical="center" wrapText="1"/>
    </xf>
    <xf numFmtId="166" fontId="4" fillId="0" borderId="4" xfId="0" applyNumberFormat="1" applyFont="1" applyBorder="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4" fillId="0" borderId="0" xfId="0" applyFont="1" applyAlignment="1">
      <alignment horizontal="center" vertical="center"/>
    </xf>
    <xf numFmtId="164" fontId="4" fillId="0" borderId="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6" xfId="0" applyNumberFormat="1" applyFont="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wrapText="1"/>
    </xf>
    <xf numFmtId="17" fontId="22" fillId="3" borderId="10" xfId="0" applyNumberFormat="1" applyFont="1" applyFill="1" applyBorder="1" applyAlignment="1">
      <alignment horizontal="center" vertical="center" wrapText="1"/>
    </xf>
    <xf numFmtId="17" fontId="22" fillId="3" borderId="11" xfId="0" applyNumberFormat="1" applyFont="1" applyFill="1" applyBorder="1" applyAlignment="1">
      <alignment horizontal="center" vertical="center" wrapText="1"/>
    </xf>
    <xf numFmtId="17" fontId="22" fillId="3" borderId="12" xfId="0" applyNumberFormat="1" applyFont="1" applyFill="1" applyBorder="1" applyAlignment="1">
      <alignment horizontal="center" vertical="center" wrapText="1"/>
    </xf>
    <xf numFmtId="0" fontId="17" fillId="0" borderId="0" xfId="0" applyFont="1" applyAlignment="1">
      <alignment vertical="center"/>
    </xf>
    <xf numFmtId="0" fontId="24" fillId="0" borderId="0" xfId="0" applyFont="1"/>
    <xf numFmtId="0" fontId="0" fillId="0" borderId="0" xfId="0" applyAlignment="1">
      <alignment horizontal="center"/>
    </xf>
    <xf numFmtId="0" fontId="4" fillId="0" borderId="28" xfId="0" applyFont="1" applyBorder="1" applyAlignment="1">
      <alignment horizontal="left" vertical="center"/>
    </xf>
    <xf numFmtId="166" fontId="4" fillId="0" borderId="20" xfId="0" applyNumberFormat="1" applyFont="1" applyBorder="1" applyAlignment="1">
      <alignment horizontal="center" vertical="center"/>
    </xf>
    <xf numFmtId="166" fontId="4" fillId="0" borderId="15" xfId="0" applyNumberFormat="1" applyFont="1" applyBorder="1" applyAlignment="1">
      <alignment horizontal="center" vertical="center"/>
    </xf>
    <xf numFmtId="166" fontId="4" fillId="0" borderId="3" xfId="0" applyNumberFormat="1" applyFont="1" applyBorder="1" applyAlignment="1" applyProtection="1">
      <alignment horizontal="center" vertical="center"/>
      <protection locked="0"/>
    </xf>
    <xf numFmtId="0" fontId="4" fillId="0" borderId="29" xfId="0" applyFont="1" applyBorder="1" applyAlignment="1">
      <alignment vertical="center"/>
    </xf>
    <xf numFmtId="0" fontId="0" fillId="0" borderId="0" xfId="0" applyAlignment="1">
      <alignment horizontal="center" vertical="center" wrapText="1"/>
    </xf>
    <xf numFmtId="0" fontId="3" fillId="4" borderId="0" xfId="0" applyFont="1" applyFill="1" applyAlignment="1">
      <alignment horizontal="center"/>
    </xf>
    <xf numFmtId="3" fontId="28" fillId="0" borderId="0" xfId="0" applyNumberFormat="1" applyFont="1" applyAlignment="1">
      <alignment horizontal="center"/>
    </xf>
    <xf numFmtId="0" fontId="28" fillId="0" borderId="0" xfId="0" applyFont="1"/>
    <xf numFmtId="9" fontId="28" fillId="0" borderId="0" xfId="0" applyNumberFormat="1" applyFont="1"/>
    <xf numFmtId="0" fontId="0" fillId="0" borderId="38" xfId="0" applyBorder="1" applyAlignment="1">
      <alignment horizontal="center" vertical="center" wrapText="1"/>
    </xf>
    <xf numFmtId="0" fontId="30" fillId="0" borderId="0" xfId="1" applyAlignment="1" applyProtection="1"/>
    <xf numFmtId="0" fontId="31" fillId="0" borderId="0" xfId="0" applyFont="1" applyAlignment="1" applyProtection="1">
      <alignment horizontal="right"/>
      <protection locked="0"/>
    </xf>
    <xf numFmtId="0" fontId="3" fillId="0" borderId="0" xfId="0" applyFont="1"/>
    <xf numFmtId="0" fontId="0" fillId="0" borderId="0" xfId="0" applyAlignment="1" applyProtection="1">
      <alignment vertical="center"/>
      <protection locked="0"/>
    </xf>
    <xf numFmtId="0" fontId="0" fillId="0" borderId="0" xfId="0" applyAlignment="1">
      <alignment horizontal="right" vertical="center"/>
    </xf>
    <xf numFmtId="0" fontId="0" fillId="0" borderId="0" xfId="0" applyAlignment="1">
      <alignment horizontal="left"/>
    </xf>
    <xf numFmtId="3" fontId="28" fillId="0" borderId="40" xfId="0" applyNumberFormat="1" applyFont="1" applyBorder="1" applyAlignment="1">
      <alignment horizontal="center"/>
    </xf>
    <xf numFmtId="3" fontId="28" fillId="0" borderId="57" xfId="0" applyNumberFormat="1" applyFont="1" applyBorder="1" applyAlignment="1">
      <alignment horizontal="center"/>
    </xf>
    <xf numFmtId="3" fontId="28" fillId="0" borderId="51" xfId="0" applyNumberFormat="1" applyFont="1" applyBorder="1" applyAlignment="1">
      <alignment horizontal="center"/>
    </xf>
    <xf numFmtId="168" fontId="0" fillId="0" borderId="39" xfId="3" applyNumberFormat="1" applyFont="1" applyBorder="1" applyAlignment="1" applyProtection="1">
      <alignment horizontal="center"/>
    </xf>
    <xf numFmtId="168" fontId="0" fillId="0" borderId="60" xfId="3" applyNumberFormat="1" applyFont="1" applyBorder="1" applyAlignment="1" applyProtection="1">
      <alignment horizontal="center"/>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1" xfId="0" applyBorder="1"/>
    <xf numFmtId="0" fontId="0" fillId="0" borderId="62" xfId="0" applyBorder="1"/>
    <xf numFmtId="0" fontId="0" fillId="0" borderId="50" xfId="0" applyBorder="1" applyAlignment="1">
      <alignment horizontal="center" vertical="center" wrapText="1"/>
    </xf>
    <xf numFmtId="0" fontId="0" fillId="0" borderId="64" xfId="0" applyBorder="1" applyAlignment="1">
      <alignment horizontal="center" vertical="center" wrapText="1"/>
    </xf>
    <xf numFmtId="0" fontId="0" fillId="0" borderId="62" xfId="0" applyBorder="1" applyAlignment="1">
      <alignment horizontal="right"/>
    </xf>
    <xf numFmtId="0" fontId="0" fillId="0" borderId="63" xfId="0" applyBorder="1" applyAlignment="1">
      <alignment horizontal="right"/>
    </xf>
    <xf numFmtId="0" fontId="0" fillId="0" borderId="65" xfId="0" applyBorder="1" applyAlignment="1">
      <alignment horizontal="right"/>
    </xf>
    <xf numFmtId="0" fontId="19" fillId="0" borderId="55" xfId="0" applyFont="1" applyBorder="1"/>
    <xf numFmtId="0" fontId="19" fillId="6" borderId="47" xfId="0" applyFont="1" applyFill="1" applyBorder="1"/>
    <xf numFmtId="168" fontId="19" fillId="7" borderId="48" xfId="0" applyNumberFormat="1" applyFont="1" applyFill="1" applyBorder="1" applyAlignment="1">
      <alignment horizontal="center"/>
    </xf>
    <xf numFmtId="168" fontId="19" fillId="7" borderId="49" xfId="0" applyNumberFormat="1" applyFont="1" applyFill="1" applyBorder="1" applyAlignment="1">
      <alignment horizontal="center"/>
    </xf>
    <xf numFmtId="168" fontId="0" fillId="0" borderId="0" xfId="3" applyNumberFormat="1" applyFont="1"/>
    <xf numFmtId="0" fontId="18" fillId="0" borderId="0" xfId="0" applyFont="1"/>
    <xf numFmtId="0" fontId="18" fillId="12" borderId="46" xfId="0" applyFont="1" applyFill="1" applyBorder="1"/>
    <xf numFmtId="0" fontId="19" fillId="12" borderId="38" xfId="0" applyFont="1" applyFill="1" applyBorder="1" applyAlignment="1">
      <alignment horizontal="center"/>
    </xf>
    <xf numFmtId="0" fontId="19" fillId="14" borderId="38" xfId="0" applyFont="1" applyFill="1" applyBorder="1" applyAlignment="1">
      <alignment horizontal="center"/>
    </xf>
    <xf numFmtId="0" fontId="18" fillId="14" borderId="46" xfId="0" applyFont="1" applyFill="1" applyBorder="1"/>
    <xf numFmtId="0" fontId="0" fillId="0" borderId="0" xfId="0" applyAlignment="1" applyProtection="1">
      <alignment horizontal="center"/>
      <protection locked="0"/>
    </xf>
    <xf numFmtId="0" fontId="0" fillId="0" borderId="0" xfId="0" applyProtection="1">
      <protection locked="0"/>
    </xf>
    <xf numFmtId="0" fontId="30" fillId="15" borderId="30" xfId="1" applyFill="1" applyBorder="1" applyAlignment="1" applyProtection="1">
      <alignment horizontal="center"/>
    </xf>
    <xf numFmtId="0" fontId="0" fillId="0" borderId="27" xfId="0" applyBorder="1" applyProtection="1">
      <protection locked="0"/>
    </xf>
    <xf numFmtId="0" fontId="0" fillId="0" borderId="72" xfId="0" applyBorder="1" applyProtection="1">
      <protection locked="0"/>
    </xf>
    <xf numFmtId="165" fontId="0" fillId="5" borderId="56" xfId="0" applyNumberFormat="1" applyFill="1" applyBorder="1" applyProtection="1">
      <protection locked="0"/>
    </xf>
    <xf numFmtId="0" fontId="38" fillId="0" borderId="0" xfId="0" applyFont="1" applyAlignment="1">
      <alignment horizontal="center" vertical="center"/>
    </xf>
    <xf numFmtId="0" fontId="3" fillId="0" borderId="0" xfId="0" quotePrefix="1" applyFont="1" applyProtection="1">
      <protection locked="0"/>
    </xf>
    <xf numFmtId="0" fontId="27" fillId="16" borderId="4" xfId="0" applyFont="1" applyFill="1" applyBorder="1" applyAlignment="1">
      <alignment horizontal="left" vertical="center" wrapText="1"/>
    </xf>
    <xf numFmtId="49" fontId="37" fillId="12" borderId="1" xfId="0" applyNumberFormat="1" applyFont="1" applyFill="1" applyBorder="1" applyProtection="1">
      <protection locked="0"/>
    </xf>
    <xf numFmtId="49" fontId="37" fillId="14" borderId="1" xfId="0" applyNumberFormat="1" applyFont="1" applyFill="1" applyBorder="1" applyProtection="1">
      <protection locked="0"/>
    </xf>
    <xf numFmtId="0" fontId="3" fillId="0" borderId="0" xfId="0" applyFont="1" applyProtection="1">
      <protection locked="0"/>
    </xf>
    <xf numFmtId="49" fontId="37" fillId="12" borderId="39" xfId="0" applyNumberFormat="1" applyFont="1" applyFill="1" applyBorder="1" applyProtection="1">
      <protection locked="0"/>
    </xf>
    <xf numFmtId="49" fontId="37" fillId="12" borderId="39" xfId="0" applyNumberFormat="1" applyFont="1" applyFill="1" applyBorder="1" applyAlignment="1" applyProtection="1">
      <alignment horizontal="center"/>
      <protection locked="0"/>
    </xf>
    <xf numFmtId="49" fontId="37" fillId="14" borderId="1" xfId="0" applyNumberFormat="1" applyFont="1" applyFill="1" applyBorder="1" applyAlignment="1" applyProtection="1">
      <alignment horizontal="center"/>
      <protection locked="0"/>
    </xf>
    <xf numFmtId="165" fontId="0" fillId="5" borderId="60" xfId="0" applyNumberFormat="1" applyFill="1" applyBorder="1" applyProtection="1">
      <protection locked="0"/>
    </xf>
    <xf numFmtId="0" fontId="0" fillId="10" borderId="45" xfId="0" applyFill="1" applyBorder="1" applyAlignment="1">
      <alignment horizontal="center" vertical="center" wrapText="1"/>
    </xf>
    <xf numFmtId="0" fontId="0" fillId="10" borderId="47" xfId="0" applyFill="1" applyBorder="1" applyAlignment="1">
      <alignment horizontal="center" vertical="center" wrapText="1"/>
    </xf>
    <xf numFmtId="0" fontId="0" fillId="10" borderId="48" xfId="0" applyFill="1" applyBorder="1" applyAlignment="1">
      <alignment horizontal="center" vertical="center" wrapText="1"/>
    </xf>
    <xf numFmtId="0" fontId="0" fillId="7" borderId="49" xfId="0" applyFill="1" applyBorder="1" applyAlignment="1">
      <alignment horizontal="center" vertical="center" wrapText="1"/>
    </xf>
    <xf numFmtId="0" fontId="0" fillId="0" borderId="78" xfId="0" applyBorder="1" applyAlignment="1">
      <alignment horizontal="right"/>
    </xf>
    <xf numFmtId="3" fontId="28" fillId="0" borderId="50" xfId="0" applyNumberFormat="1" applyFont="1" applyBorder="1" applyAlignment="1">
      <alignment horizontal="center"/>
    </xf>
    <xf numFmtId="0" fontId="0" fillId="17" borderId="0" xfId="0" applyFill="1"/>
    <xf numFmtId="165" fontId="0" fillId="5" borderId="46" xfId="0" applyNumberFormat="1" applyFill="1" applyBorder="1" applyProtection="1">
      <protection locked="0"/>
    </xf>
    <xf numFmtId="0" fontId="3" fillId="10" borderId="47" xfId="0" applyFont="1" applyFill="1" applyBorder="1" applyAlignment="1">
      <alignment horizontal="center" vertical="center" wrapText="1"/>
    </xf>
    <xf numFmtId="49" fontId="37" fillId="14" borderId="39" xfId="0" applyNumberFormat="1" applyFont="1" applyFill="1" applyBorder="1" applyProtection="1">
      <protection locked="0"/>
    </xf>
    <xf numFmtId="49" fontId="37" fillId="14" borderId="39" xfId="0" applyNumberFormat="1" applyFont="1" applyFill="1" applyBorder="1" applyAlignment="1" applyProtection="1">
      <alignment horizontal="center"/>
      <protection locked="0"/>
    </xf>
    <xf numFmtId="165" fontId="0" fillId="5" borderId="7" xfId="0" applyNumberFormat="1" applyFill="1" applyBorder="1" applyProtection="1">
      <protection locked="0"/>
    </xf>
    <xf numFmtId="0" fontId="0" fillId="13" borderId="67" xfId="0" applyFill="1" applyBorder="1" applyAlignment="1">
      <alignment horizontal="center" vertical="center" wrapText="1"/>
    </xf>
    <xf numFmtId="0" fontId="0" fillId="13" borderId="48" xfId="0" applyFill="1" applyBorder="1" applyAlignment="1">
      <alignment horizontal="center" vertical="center" wrapText="1"/>
    </xf>
    <xf numFmtId="0" fontId="0" fillId="13" borderId="45" xfId="0" applyFill="1" applyBorder="1" applyAlignment="1">
      <alignment horizontal="center" vertical="center" wrapText="1"/>
    </xf>
    <xf numFmtId="0" fontId="0" fillId="7" borderId="66" xfId="0" applyFill="1" applyBorder="1" applyAlignment="1">
      <alignment horizontal="center" vertical="center" wrapText="1"/>
    </xf>
    <xf numFmtId="168" fontId="0" fillId="0" borderId="0" xfId="3" applyNumberFormat="1" applyFont="1" applyProtection="1"/>
    <xf numFmtId="168" fontId="0" fillId="0" borderId="25" xfId="3" applyNumberFormat="1" applyFont="1" applyBorder="1" applyAlignment="1" applyProtection="1">
      <alignment horizontal="center"/>
    </xf>
    <xf numFmtId="168" fontId="0" fillId="0" borderId="26" xfId="3" applyNumberFormat="1" applyFont="1" applyBorder="1" applyAlignment="1" applyProtection="1">
      <alignment horizontal="center"/>
    </xf>
    <xf numFmtId="166" fontId="3" fillId="0" borderId="3" xfId="0" applyNumberFormat="1" applyFont="1" applyBorder="1" applyAlignment="1" applyProtection="1">
      <alignment horizontal="center" vertical="center"/>
      <protection locked="0"/>
    </xf>
    <xf numFmtId="49" fontId="37" fillId="12" borderId="51" xfId="0" applyNumberFormat="1" applyFont="1" applyFill="1" applyBorder="1" applyAlignment="1" applyProtection="1">
      <alignment wrapText="1"/>
      <protection locked="0"/>
    </xf>
    <xf numFmtId="49" fontId="37" fillId="12" borderId="40" xfId="0" applyNumberFormat="1" applyFont="1" applyFill="1" applyBorder="1" applyAlignment="1" applyProtection="1">
      <alignment wrapText="1"/>
      <protection locked="0"/>
    </xf>
    <xf numFmtId="49" fontId="37" fillId="14" borderId="41" xfId="0" applyNumberFormat="1" applyFont="1" applyFill="1" applyBorder="1" applyAlignment="1" applyProtection="1">
      <alignment wrapText="1"/>
      <protection locked="0"/>
    </xf>
    <xf numFmtId="49" fontId="37" fillId="14" borderId="31" xfId="0" applyNumberFormat="1" applyFont="1" applyFill="1" applyBorder="1" applyAlignment="1" applyProtection="1">
      <alignment wrapText="1"/>
      <protection locked="0"/>
    </xf>
    <xf numFmtId="0" fontId="2" fillId="0" borderId="0" xfId="6" applyAlignment="1">
      <alignment vertical="center"/>
    </xf>
    <xf numFmtId="0" fontId="44" fillId="0" borderId="0" xfId="6" applyFont="1" applyAlignment="1">
      <alignment vertical="center" wrapText="1"/>
    </xf>
    <xf numFmtId="0" fontId="44" fillId="0" borderId="0" xfId="6" applyFont="1" applyAlignment="1">
      <alignment wrapText="1"/>
    </xf>
    <xf numFmtId="0" fontId="42" fillId="0" borderId="0" xfId="6" applyFont="1" applyAlignment="1">
      <alignment vertical="center" wrapText="1"/>
    </xf>
    <xf numFmtId="0" fontId="30" fillId="0" borderId="55" xfId="1" applyFill="1" applyBorder="1" applyAlignment="1" applyProtection="1">
      <alignment horizontal="center"/>
    </xf>
    <xf numFmtId="0" fontId="0" fillId="0" borderId="55" xfId="0" applyBorder="1" applyAlignment="1">
      <alignment horizontal="center"/>
    </xf>
    <xf numFmtId="0" fontId="0" fillId="0" borderId="1" xfId="0" applyBorder="1" applyAlignment="1" applyProtection="1">
      <alignment horizontal="center"/>
      <protection locked="0"/>
    </xf>
    <xf numFmtId="0" fontId="3" fillId="10" borderId="48" xfId="0" applyFont="1" applyFill="1" applyBorder="1" applyAlignment="1">
      <alignment horizontal="center" vertical="center" wrapText="1"/>
    </xf>
    <xf numFmtId="0" fontId="0" fillId="10" borderId="55" xfId="0" applyFill="1" applyBorder="1" applyAlignment="1" applyProtection="1">
      <alignment horizontal="center"/>
      <protection locked="0"/>
    </xf>
    <xf numFmtId="0" fontId="0" fillId="14" borderId="1" xfId="0" applyFill="1" applyBorder="1" applyAlignment="1" applyProtection="1">
      <alignment horizontal="center"/>
      <protection locked="0"/>
    </xf>
    <xf numFmtId="0" fontId="0" fillId="14" borderId="39" xfId="0" applyFill="1" applyBorder="1" applyAlignment="1" applyProtection="1">
      <alignment horizontal="center"/>
      <protection locked="0"/>
    </xf>
    <xf numFmtId="0" fontId="3" fillId="14" borderId="1" xfId="0" applyFont="1" applyFill="1" applyBorder="1" applyAlignment="1" applyProtection="1">
      <alignment horizontal="center"/>
      <protection locked="0"/>
    </xf>
    <xf numFmtId="0" fontId="48" fillId="8" borderId="3" xfId="0" applyFont="1" applyFill="1" applyBorder="1" applyAlignment="1">
      <alignment horizontal="center" vertical="center"/>
    </xf>
    <xf numFmtId="17" fontId="9" fillId="18" borderId="37" xfId="0" applyNumberFormat="1" applyFont="1" applyFill="1" applyBorder="1" applyAlignment="1">
      <alignment horizontal="center" vertical="center"/>
    </xf>
    <xf numFmtId="165" fontId="27" fillId="2" borderId="3" xfId="0" applyNumberFormat="1" applyFont="1" applyFill="1" applyBorder="1" applyAlignment="1">
      <alignment vertical="center"/>
    </xf>
    <xf numFmtId="0" fontId="25" fillId="19" borderId="1" xfId="0" applyFont="1" applyFill="1" applyBorder="1" applyAlignment="1">
      <alignment horizontal="left" vertical="top" wrapText="1"/>
    </xf>
    <xf numFmtId="0" fontId="25" fillId="19" borderId="1" xfId="0" applyFont="1" applyFill="1" applyBorder="1" applyAlignment="1" applyProtection="1">
      <alignment horizontal="center" vertical="center" wrapText="1"/>
      <protection locked="0"/>
    </xf>
    <xf numFmtId="0" fontId="25" fillId="19" borderId="1" xfId="0" applyFont="1" applyFill="1" applyBorder="1" applyAlignment="1">
      <alignment horizontal="center" wrapText="1"/>
    </xf>
    <xf numFmtId="165" fontId="26" fillId="19" borderId="1" xfId="0" applyNumberFormat="1" applyFont="1" applyFill="1" applyBorder="1" applyProtection="1">
      <protection locked="0"/>
    </xf>
    <xf numFmtId="17" fontId="23" fillId="5" borderId="38" xfId="0" applyNumberFormat="1" applyFont="1" applyFill="1" applyBorder="1" applyAlignment="1">
      <alignment horizontal="center" vertical="center" wrapText="1"/>
    </xf>
    <xf numFmtId="2" fontId="27" fillId="16" borderId="3" xfId="0" applyNumberFormat="1" applyFont="1" applyFill="1" applyBorder="1" applyAlignment="1">
      <alignment vertical="center"/>
    </xf>
    <xf numFmtId="0" fontId="53" fillId="0" borderId="0" xfId="18"/>
    <xf numFmtId="0" fontId="52" fillId="11" borderId="0" xfId="0" applyFont="1" applyFill="1" applyAlignment="1">
      <alignment vertical="center"/>
    </xf>
    <xf numFmtId="0" fontId="19" fillId="0" borderId="0" xfId="0" applyFont="1"/>
    <xf numFmtId="0" fontId="11" fillId="0" borderId="0" xfId="0" applyFont="1" applyAlignment="1">
      <alignment horizontal="center" vertical="center"/>
    </xf>
    <xf numFmtId="0" fontId="54" fillId="8" borderId="3" xfId="0" applyFont="1" applyFill="1" applyBorder="1" applyAlignment="1">
      <alignment horizontal="center" vertical="center"/>
    </xf>
    <xf numFmtId="17" fontId="55" fillId="18" borderId="37" xfId="0" applyNumberFormat="1" applyFont="1" applyFill="1" applyBorder="1" applyAlignment="1">
      <alignment horizontal="center" vertical="center"/>
    </xf>
    <xf numFmtId="0" fontId="10" fillId="11" borderId="44" xfId="0" applyFont="1" applyFill="1" applyBorder="1" applyAlignment="1">
      <alignment vertical="center"/>
    </xf>
    <xf numFmtId="2" fontId="55" fillId="0" borderId="2" xfId="0" applyNumberFormat="1" applyFont="1" applyBorder="1" applyAlignment="1">
      <alignment horizontal="center" vertical="center"/>
    </xf>
    <xf numFmtId="165" fontId="22" fillId="2" borderId="3" xfId="0" applyNumberFormat="1" applyFont="1" applyFill="1" applyBorder="1" applyAlignment="1">
      <alignment vertical="center"/>
    </xf>
    <xf numFmtId="0" fontId="0" fillId="0" borderId="0" xfId="0" applyAlignment="1">
      <alignment vertical="center"/>
    </xf>
    <xf numFmtId="0" fontId="27" fillId="16" borderId="20" xfId="0" applyFont="1" applyFill="1" applyBorder="1" applyAlignment="1">
      <alignment horizontal="left" vertical="center" wrapText="1"/>
    </xf>
    <xf numFmtId="2" fontId="22" fillId="0" borderId="3" xfId="0" applyNumberFormat="1" applyFont="1" applyBorder="1" applyAlignment="1">
      <alignment vertical="center"/>
    </xf>
    <xf numFmtId="0" fontId="56" fillId="2" borderId="3" xfId="0" applyFont="1" applyFill="1" applyBorder="1" applyAlignment="1">
      <alignment horizontal="center" vertical="center"/>
    </xf>
    <xf numFmtId="165" fontId="57" fillId="2" borderId="2" xfId="0" applyNumberFormat="1" applyFont="1" applyFill="1" applyBorder="1" applyAlignment="1">
      <alignment vertical="center"/>
    </xf>
    <xf numFmtId="165" fontId="57" fillId="20" borderId="3" xfId="0" applyNumberFormat="1" applyFont="1" applyFill="1" applyBorder="1" applyAlignment="1">
      <alignment vertical="center"/>
    </xf>
    <xf numFmtId="0" fontId="58" fillId="0" borderId="0" xfId="0" applyFont="1" applyAlignment="1">
      <alignment vertical="center"/>
    </xf>
    <xf numFmtId="165" fontId="59" fillId="0" borderId="0" xfId="0" applyNumberFormat="1" applyFont="1" applyAlignment="1">
      <alignment horizontal="center" vertical="center"/>
    </xf>
    <xf numFmtId="165" fontId="60" fillId="0" borderId="0" xfId="0" applyNumberFormat="1" applyFont="1" applyAlignment="1">
      <alignment vertical="center"/>
    </xf>
    <xf numFmtId="0" fontId="58" fillId="0" borderId="0" xfId="0" applyFont="1"/>
    <xf numFmtId="165" fontId="29" fillId="0" borderId="0" xfId="2" applyNumberFormat="1"/>
    <xf numFmtId="165" fontId="0" fillId="0" borderId="0" xfId="0" applyNumberFormat="1"/>
    <xf numFmtId="0" fontId="61" fillId="0" borderId="0" xfId="2" applyFont="1" applyAlignment="1">
      <alignment horizontal="right" wrapText="1"/>
    </xf>
    <xf numFmtId="0" fontId="61" fillId="0" borderId="0" xfId="2" applyFont="1" applyAlignment="1">
      <alignment horizontal="left" wrapText="1"/>
    </xf>
    <xf numFmtId="0" fontId="29" fillId="0" borderId="0" xfId="2" applyAlignment="1">
      <alignment horizontal="left"/>
    </xf>
    <xf numFmtId="0" fontId="62" fillId="0" borderId="0" xfId="2" applyFont="1" applyAlignment="1">
      <alignment horizontal="right" wrapText="1"/>
    </xf>
    <xf numFmtId="167" fontId="29" fillId="0" borderId="0" xfId="2" applyNumberFormat="1" applyAlignment="1">
      <alignment horizontal="left"/>
    </xf>
    <xf numFmtId="167" fontId="31" fillId="0" borderId="0" xfId="0" applyNumberFormat="1" applyFont="1" applyAlignment="1">
      <alignment horizontal="center"/>
    </xf>
    <xf numFmtId="0" fontId="19" fillId="0" borderId="0" xfId="0" applyFont="1" applyAlignment="1">
      <alignment horizontal="center"/>
    </xf>
    <xf numFmtId="167" fontId="19" fillId="0" borderId="0" xfId="0" applyNumberFormat="1" applyFont="1" applyAlignment="1">
      <alignment horizontal="center"/>
    </xf>
    <xf numFmtId="167" fontId="0" fillId="0" borderId="0" xfId="0" applyNumberFormat="1"/>
    <xf numFmtId="0" fontId="53" fillId="0" borderId="0" xfId="18" applyFill="1"/>
    <xf numFmtId="0" fontId="4" fillId="0" borderId="42" xfId="0" applyFont="1" applyBorder="1" applyAlignment="1">
      <alignment horizontal="right" vertical="center"/>
    </xf>
    <xf numFmtId="0" fontId="4" fillId="0" borderId="14" xfId="0" applyFont="1" applyBorder="1" applyAlignment="1">
      <alignment horizontal="right" vertical="center"/>
    </xf>
    <xf numFmtId="0" fontId="4" fillId="0" borderId="43" xfId="0" applyFont="1" applyBorder="1" applyAlignment="1">
      <alignment horizontal="right" vertical="center"/>
    </xf>
    <xf numFmtId="0" fontId="4" fillId="0" borderId="44" xfId="0" applyFont="1" applyBorder="1" applyAlignment="1">
      <alignment horizontal="right" vertical="center"/>
    </xf>
    <xf numFmtId="0" fontId="13" fillId="0" borderId="0" xfId="0" applyFont="1" applyAlignment="1">
      <alignment horizontal="left" vertical="center" wrapText="1"/>
    </xf>
    <xf numFmtId="0" fontId="18" fillId="0" borderId="0" xfId="0" applyFont="1" applyAlignment="1">
      <alignment horizontal="left" vertical="center" wrapText="1"/>
    </xf>
    <xf numFmtId="0" fontId="7" fillId="0" borderId="1" xfId="0" applyFont="1" applyBorder="1" applyAlignment="1">
      <alignment horizontal="center" vertical="center"/>
    </xf>
    <xf numFmtId="0" fontId="9" fillId="0" borderId="46"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 xfId="0" applyFont="1" applyBorder="1" applyAlignment="1">
      <alignment horizontal="center" vertical="center"/>
    </xf>
    <xf numFmtId="0" fontId="4" fillId="0" borderId="13"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12" fillId="0" borderId="0" xfId="0" applyFont="1" applyAlignment="1">
      <alignment horizontal="center"/>
    </xf>
    <xf numFmtId="0" fontId="11" fillId="0" borderId="0" xfId="0" applyFont="1" applyAlignment="1">
      <alignment horizontal="center"/>
    </xf>
    <xf numFmtId="0" fontId="32" fillId="0" borderId="3" xfId="0" applyFont="1" applyBorder="1" applyAlignment="1">
      <alignment horizontal="left" vertical="center"/>
    </xf>
    <xf numFmtId="14" fontId="18" fillId="3" borderId="2" xfId="0" applyNumberFormat="1" applyFont="1" applyFill="1" applyBorder="1" applyAlignment="1">
      <alignment horizontal="center" vertical="center" wrapText="1"/>
    </xf>
    <xf numFmtId="14" fontId="18" fillId="3" borderId="32" xfId="0" applyNumberFormat="1" applyFont="1" applyFill="1" applyBorder="1" applyAlignment="1">
      <alignment horizontal="center" vertical="center" wrapText="1"/>
    </xf>
    <xf numFmtId="14" fontId="18" fillId="3" borderId="33"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4"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15" fillId="0" borderId="43"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33" fillId="8" borderId="23" xfId="0" applyFont="1" applyFill="1" applyBorder="1" applyAlignment="1">
      <alignment horizontal="center" vertical="center" wrapText="1"/>
    </xf>
    <xf numFmtId="0" fontId="33" fillId="8" borderId="24" xfId="0" applyFont="1" applyFill="1" applyBorder="1" applyAlignment="1">
      <alignment horizontal="center" vertical="center" wrapText="1"/>
    </xf>
    <xf numFmtId="49" fontId="0" fillId="14" borderId="34" xfId="0" applyNumberFormat="1" applyFill="1" applyBorder="1" applyAlignment="1">
      <alignment horizontal="center" vertical="center" wrapText="1"/>
    </xf>
    <xf numFmtId="49" fontId="0" fillId="14" borderId="77" xfId="0" applyNumberFormat="1" applyFill="1" applyBorder="1" applyAlignment="1">
      <alignment horizontal="center" vertical="center" wrapText="1"/>
    </xf>
    <xf numFmtId="0" fontId="0" fillId="5" borderId="45" xfId="0" applyFill="1" applyBorder="1" applyAlignment="1">
      <alignment horizontal="center" vertical="center" wrapText="1"/>
    </xf>
    <xf numFmtId="0" fontId="0" fillId="5" borderId="75" xfId="0" applyFill="1" applyBorder="1" applyAlignment="1">
      <alignment horizontal="center" vertical="center" wrapText="1"/>
    </xf>
    <xf numFmtId="167" fontId="0" fillId="5" borderId="35" xfId="0" applyNumberFormat="1" applyFill="1" applyBorder="1" applyAlignment="1">
      <alignment horizontal="center" vertical="center" wrapText="1"/>
    </xf>
    <xf numFmtId="167" fontId="0" fillId="5" borderId="76" xfId="0" applyNumberFormat="1" applyFill="1" applyBorder="1" applyAlignment="1">
      <alignment horizontal="center" vertical="center" wrapText="1"/>
    </xf>
    <xf numFmtId="0" fontId="13" fillId="0" borderId="0" xfId="0" applyFont="1" applyAlignment="1">
      <alignment horizontal="center"/>
    </xf>
    <xf numFmtId="0" fontId="35" fillId="0" borderId="0" xfId="2" applyFont="1" applyAlignment="1">
      <alignment horizontal="left" vertical="top" wrapText="1"/>
    </xf>
    <xf numFmtId="0" fontId="0" fillId="11" borderId="68" xfId="0" applyFill="1" applyBorder="1" applyAlignment="1">
      <alignment horizontal="center"/>
    </xf>
    <xf numFmtId="0" fontId="0" fillId="11" borderId="73" xfId="0" applyFill="1" applyBorder="1" applyAlignment="1">
      <alignment horizontal="center"/>
    </xf>
    <xf numFmtId="0" fontId="0" fillId="11" borderId="69" xfId="0" applyFill="1" applyBorder="1" applyAlignment="1">
      <alignment horizontal="center"/>
    </xf>
    <xf numFmtId="0" fontId="0" fillId="11" borderId="71" xfId="0" applyFill="1" applyBorder="1" applyAlignment="1">
      <alignment horizontal="center"/>
    </xf>
    <xf numFmtId="0" fontId="0" fillId="11" borderId="70" xfId="0" applyFill="1" applyBorder="1" applyAlignment="1">
      <alignment horizontal="center"/>
    </xf>
    <xf numFmtId="0" fontId="0" fillId="11" borderId="47" xfId="0" applyFill="1" applyBorder="1" applyAlignment="1">
      <alignment horizontal="center"/>
    </xf>
    <xf numFmtId="0" fontId="0" fillId="11" borderId="45" xfId="0" applyFill="1" applyBorder="1" applyAlignment="1">
      <alignment horizontal="center"/>
    </xf>
    <xf numFmtId="0" fontId="0" fillId="11" borderId="49" xfId="0" applyFill="1" applyBorder="1" applyAlignment="1">
      <alignment horizontal="center"/>
    </xf>
    <xf numFmtId="0" fontId="0" fillId="11" borderId="67" xfId="0" applyFill="1" applyBorder="1" applyAlignment="1">
      <alignment horizontal="center"/>
    </xf>
    <xf numFmtId="0" fontId="0" fillId="11" borderId="66" xfId="0" applyFill="1" applyBorder="1" applyAlignment="1">
      <alignment horizontal="center"/>
    </xf>
    <xf numFmtId="0" fontId="3" fillId="12" borderId="74" xfId="0" applyFont="1" applyFill="1" applyBorder="1" applyAlignment="1">
      <alignment horizontal="center" vertical="center" wrapText="1"/>
    </xf>
    <xf numFmtId="0" fontId="3" fillId="12" borderId="67" xfId="0" applyFont="1" applyFill="1" applyBorder="1" applyAlignment="1">
      <alignment horizontal="center" vertical="center" wrapText="1"/>
    </xf>
    <xf numFmtId="49" fontId="0" fillId="12" borderId="34" xfId="0" applyNumberFormat="1" applyFill="1" applyBorder="1" applyAlignment="1">
      <alignment horizontal="center" vertical="center" wrapText="1"/>
    </xf>
    <xf numFmtId="49" fontId="0" fillId="12" borderId="77" xfId="0" applyNumberFormat="1" applyFill="1" applyBorder="1" applyAlignment="1">
      <alignment horizontal="center" vertical="center" wrapText="1"/>
    </xf>
    <xf numFmtId="0" fontId="3" fillId="5" borderId="45" xfId="0" applyFont="1" applyFill="1" applyBorder="1" applyAlignment="1">
      <alignment horizontal="center" vertical="center" wrapText="1"/>
    </xf>
    <xf numFmtId="0" fontId="3" fillId="5" borderId="75" xfId="0" applyFont="1" applyFill="1" applyBorder="1" applyAlignment="1">
      <alignment horizontal="center" vertical="center" wrapText="1"/>
    </xf>
    <xf numFmtId="0" fontId="0" fillId="14" borderId="74" xfId="0" applyFill="1" applyBorder="1" applyAlignment="1">
      <alignment horizontal="center" vertical="center" wrapText="1"/>
    </xf>
    <xf numFmtId="0" fontId="0" fillId="14" borderId="67" xfId="0" applyFill="1" applyBorder="1" applyAlignment="1">
      <alignment horizontal="center" vertical="center" wrapText="1"/>
    </xf>
    <xf numFmtId="0" fontId="0" fillId="12" borderId="74" xfId="0" applyFill="1" applyBorder="1" applyAlignment="1">
      <alignment horizontal="center" vertical="center" wrapText="1"/>
    </xf>
    <xf numFmtId="0" fontId="0" fillId="12" borderId="67" xfId="0" applyFill="1" applyBorder="1" applyAlignment="1">
      <alignment horizontal="center" vertical="center" wrapText="1"/>
    </xf>
    <xf numFmtId="0" fontId="7" fillId="3" borderId="23"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24" xfId="0" applyFont="1" applyFill="1" applyBorder="1" applyAlignment="1">
      <alignment horizontal="center" vertical="center"/>
    </xf>
    <xf numFmtId="0" fontId="37" fillId="0" borderId="35" xfId="0" applyFont="1" applyBorder="1" applyAlignment="1">
      <alignment horizontal="left" vertical="center" wrapText="1"/>
    </xf>
    <xf numFmtId="0" fontId="47" fillId="14" borderId="1" xfId="0" applyFont="1" applyFill="1" applyBorder="1" applyAlignment="1">
      <alignment horizontal="center" vertical="center" wrapText="1"/>
    </xf>
    <xf numFmtId="0" fontId="47" fillId="14" borderId="38" xfId="0" applyFont="1" applyFill="1" applyBorder="1" applyAlignment="1">
      <alignment horizontal="center" vertical="center" wrapText="1"/>
    </xf>
    <xf numFmtId="0" fontId="23" fillId="5" borderId="46" xfId="0" applyFont="1" applyFill="1" applyBorder="1" applyAlignment="1">
      <alignment horizontal="center" vertical="center" wrapText="1"/>
    </xf>
    <xf numFmtId="0" fontId="23" fillId="5" borderId="43"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14" borderId="1" xfId="0" applyFont="1" applyFill="1" applyBorder="1" applyAlignment="1" applyProtection="1">
      <alignment horizontal="center" vertical="center" wrapText="1"/>
      <protection locked="0"/>
    </xf>
    <xf numFmtId="0" fontId="23" fillId="14" borderId="38" xfId="0" applyFont="1" applyFill="1" applyBorder="1" applyAlignment="1" applyProtection="1">
      <alignment horizontal="center" vertical="center" wrapText="1"/>
      <protection locked="0"/>
    </xf>
    <xf numFmtId="0" fontId="23" fillId="14" borderId="1"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50" fillId="15" borderId="79" xfId="0" applyFont="1" applyFill="1" applyBorder="1" applyAlignment="1">
      <alignment horizontal="left" vertical="center" wrapText="1"/>
    </xf>
    <xf numFmtId="0" fontId="49" fillId="15" borderId="79" xfId="0" applyFont="1" applyFill="1" applyBorder="1" applyAlignment="1">
      <alignment horizontal="left" vertical="center"/>
    </xf>
    <xf numFmtId="0" fontId="11" fillId="3" borderId="23" xfId="0" applyFont="1" applyFill="1" applyBorder="1" applyAlignment="1">
      <alignment horizontal="center" vertical="center"/>
    </xf>
    <xf numFmtId="0" fontId="11" fillId="3" borderId="45" xfId="0" applyFont="1" applyFill="1" applyBorder="1" applyAlignment="1">
      <alignment horizontal="center" vertical="center"/>
    </xf>
    <xf numFmtId="0" fontId="11" fillId="3" borderId="24" xfId="0" applyFont="1" applyFill="1" applyBorder="1" applyAlignment="1">
      <alignment horizontal="center" vertical="center"/>
    </xf>
    <xf numFmtId="0" fontId="3" fillId="0" borderId="1" xfId="0" applyFont="1" applyBorder="1" applyAlignment="1" applyProtection="1">
      <alignment horizontal="left" vertical="top" wrapText="1"/>
      <protection locked="0"/>
    </xf>
    <xf numFmtId="0" fontId="3" fillId="0" borderId="52" xfId="0" applyFont="1" applyBorder="1" applyAlignment="1" applyProtection="1">
      <alignment horizontal="left" vertical="top" wrapText="1"/>
      <protection locked="0"/>
    </xf>
    <xf numFmtId="0" fontId="3" fillId="0" borderId="46" xfId="0" applyFont="1" applyBorder="1" applyAlignment="1" applyProtection="1">
      <alignment horizontal="left" vertical="top" wrapText="1"/>
      <protection locked="0"/>
    </xf>
    <xf numFmtId="0" fontId="4" fillId="0" borderId="43" xfId="0" applyFont="1" applyBorder="1" applyAlignment="1" applyProtection="1">
      <alignment horizontal="left" vertical="top" wrapText="1"/>
      <protection locked="0"/>
    </xf>
    <xf numFmtId="0" fontId="4" fillId="0" borderId="44"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10" fillId="0" borderId="0" xfId="0" applyFont="1" applyAlignment="1">
      <alignment horizontal="left" vertical="center" wrapText="1"/>
    </xf>
    <xf numFmtId="0" fontId="15" fillId="2" borderId="9" xfId="0" applyFont="1" applyFill="1" applyBorder="1" applyAlignment="1">
      <alignment horizontal="center" vertical="center"/>
    </xf>
    <xf numFmtId="0" fontId="15" fillId="2" borderId="53" xfId="0" applyFont="1" applyFill="1" applyBorder="1" applyAlignment="1">
      <alignment horizontal="center" vertical="center"/>
    </xf>
    <xf numFmtId="0" fontId="3"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19" fillId="8" borderId="16" xfId="0" applyFont="1" applyFill="1" applyBorder="1" applyAlignment="1">
      <alignment horizontal="center"/>
    </xf>
    <xf numFmtId="0" fontId="19" fillId="8" borderId="19" xfId="0" applyFont="1" applyFill="1" applyBorder="1" applyAlignment="1">
      <alignment horizontal="center"/>
    </xf>
    <xf numFmtId="0" fontId="19" fillId="8" borderId="17" xfId="0" applyFont="1" applyFill="1" applyBorder="1" applyAlignment="1">
      <alignment horizontal="center"/>
    </xf>
    <xf numFmtId="0" fontId="19" fillId="8" borderId="18" xfId="0" applyFont="1" applyFill="1" applyBorder="1" applyAlignment="1">
      <alignment horizontal="center"/>
    </xf>
    <xf numFmtId="0" fontId="19" fillId="9" borderId="16" xfId="0" applyFont="1" applyFill="1" applyBorder="1" applyAlignment="1">
      <alignment horizontal="center"/>
    </xf>
    <xf numFmtId="0" fontId="19" fillId="9" borderId="19" xfId="0" applyFont="1" applyFill="1" applyBorder="1" applyAlignment="1">
      <alignment horizontal="center"/>
    </xf>
    <xf numFmtId="0" fontId="19" fillId="9" borderId="17" xfId="0" applyFont="1" applyFill="1" applyBorder="1" applyAlignment="1">
      <alignment horizontal="center"/>
    </xf>
    <xf numFmtId="0" fontId="19" fillId="9" borderId="18" xfId="0" applyFont="1" applyFill="1" applyBorder="1" applyAlignment="1">
      <alignment horizontal="center"/>
    </xf>
  </cellXfs>
  <cellStyles count="19">
    <cellStyle name="Lien hypertexte" xfId="1" builtinId="8"/>
    <cellStyle name="Lien hypertexte 2" xfId="7" xr:uid="{00000000-0005-0000-0000-000035000000}"/>
    <cellStyle name="Normal" xfId="0" builtinId="0"/>
    <cellStyle name="Normal 2" xfId="4" xr:uid="{00000000-0005-0000-0000-000002000000}"/>
    <cellStyle name="Normal 2 2" xfId="17" xr:uid="{98B46659-0991-40A6-A1BA-FB054F1B555D}"/>
    <cellStyle name="Normal 2 3" xfId="16" xr:uid="{702A4556-F186-4886-AC86-B5C0530BFEBF}"/>
    <cellStyle name="Normal 2 4" xfId="14" xr:uid="{39B088DD-EEA3-4404-BB28-12DFCED90C1D}"/>
    <cellStyle name="Normal 2 5" xfId="12" xr:uid="{712F1453-C93E-4C4C-A264-9E9B95277D7C}"/>
    <cellStyle name="Normal 2 6" xfId="10" xr:uid="{5E77E977-BF37-4E55-B9B9-6D32713F3CAE}"/>
    <cellStyle name="Normal 2 7" xfId="8" xr:uid="{DFD03605-3F34-40E2-B4F9-CF1C5AABED94}"/>
    <cellStyle name="Normal 3" xfId="5" xr:uid="{00000000-0005-0000-0000-000003000000}"/>
    <cellStyle name="Normal 4" xfId="6" xr:uid="{00000000-0005-0000-0000-000036000000}"/>
    <cellStyle name="Normal 4 2" xfId="15" xr:uid="{F79CB96D-B07A-4781-B636-41E8ECB88A7B}"/>
    <cellStyle name="Normal 4 3" xfId="13" xr:uid="{A0F1FDFE-5E0A-4664-B4C6-2BF448814B8D}"/>
    <cellStyle name="Normal 4 4" xfId="11" xr:uid="{0C20AD06-B4FE-414A-9565-8EDFCC33EF61}"/>
    <cellStyle name="Normal 4 5" xfId="9" xr:uid="{EC806333-EBD7-438D-BB0F-67A34B473005}"/>
    <cellStyle name="Normal 5" xfId="18" xr:uid="{F9632400-9D7E-4D51-BBA9-51DBF467A999}"/>
    <cellStyle name="Normal_GRD-2005-MODELE FORMULAIRE" xfId="2" xr:uid="{00000000-0005-0000-0000-000005000000}"/>
    <cellStyle name="Pourcentage" xfId="3" builtinId="5"/>
  </cellStyles>
  <dxfs count="15">
    <dxf>
      <font>
        <condense val="0"/>
        <extend val="0"/>
        <color indexed="9"/>
      </font>
    </dxf>
    <dxf>
      <font>
        <condense val="0"/>
        <extend val="0"/>
        <color indexed="9"/>
      </font>
    </dxf>
    <dxf>
      <fill>
        <patternFill>
          <bgColor rgb="FFFF0000"/>
        </patternFill>
      </fill>
    </dxf>
    <dxf>
      <fill>
        <patternFill>
          <bgColor indexed="10"/>
        </patternFill>
      </fill>
    </dxf>
    <dxf>
      <fill>
        <patternFill patternType="lightUp"/>
      </fill>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indexed="10"/>
        </patternFill>
      </fill>
    </dxf>
    <dxf>
      <fill>
        <patternFill>
          <bgColor indexed="43"/>
        </patternFill>
      </fill>
    </dxf>
    <dxf>
      <fill>
        <patternFill>
          <bgColor indexed="43"/>
        </patternFill>
      </fill>
    </dxf>
  </dxfs>
  <tableStyles count="0" defaultTableStyle="TableStyleMedium9" defaultPivotStyle="PivotStyleLight16"/>
  <colors>
    <mruColors>
      <color rgb="FFCCFF99"/>
      <color rgb="FFCCFFCC"/>
      <color rgb="FFFFFF99"/>
      <color rgb="FFFCF274"/>
      <color rgb="FFCCFFFF"/>
      <color rgb="FFF5E67B"/>
      <color rgb="FFD9CC97"/>
      <color rgb="FFD799D4"/>
      <color rgb="FF66FF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1339849</xdr:colOff>
      <xdr:row>0</xdr:row>
      <xdr:rowOff>0</xdr:rowOff>
    </xdr:from>
    <xdr:to>
      <xdr:col>1</xdr:col>
      <xdr:colOff>1144724</xdr:colOff>
      <xdr:row>3</xdr:row>
      <xdr:rowOff>190500</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849" y="0"/>
          <a:ext cx="1290775" cy="1495425"/>
        </a:xfrm>
        <a:prstGeom prst="rect">
          <a:avLst/>
        </a:prstGeom>
      </xdr:spPr>
    </xdr:pic>
    <xdr:clientData/>
  </xdr:twoCellAnchor>
  <xdr:twoCellAnchor editAs="oneCell">
    <xdr:from>
      <xdr:col>5</xdr:col>
      <xdr:colOff>1542838</xdr:colOff>
      <xdr:row>1</xdr:row>
      <xdr:rowOff>38100</xdr:rowOff>
    </xdr:from>
    <xdr:to>
      <xdr:col>6</xdr:col>
      <xdr:colOff>1404801</xdr:colOff>
      <xdr:row>2</xdr:row>
      <xdr:rowOff>185601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6788" y="352425"/>
          <a:ext cx="1905212" cy="676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Vincent VANHERCK" id="{F8DAD74E-F16C-48BA-B2F2-8AC4BEBC6D8E}" userId="S::vvanh@cwape.be::03f40c34-2b85-4d3d-b478-8d42924d705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 dT="2023-03-13T12:38:50.39" personId="{F8DAD74E-F16C-48BA-B2F2-8AC4BEBC6D8E}" id="{45E74F60-9EF5-4EEE-87B5-CA2B00F22F75}">
    <text>Total 2023</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nnulation.certificatsverts@spw.wallonie.be" TargetMode="External"/><Relationship Id="rId1" Type="http://schemas.openxmlformats.org/officeDocument/2006/relationships/hyperlink" Target="mailto:fournitures@cwape.be" TargetMode="Externa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S110"/>
  <sheetViews>
    <sheetView view="pageBreakPreview" zoomScaleNormal="100" zoomScaleSheetLayoutView="100" workbookViewId="0">
      <selection activeCell="F5" sqref="F5"/>
    </sheetView>
  </sheetViews>
  <sheetFormatPr baseColWidth="10" defaultColWidth="16.7109375" defaultRowHeight="15" outlineLevelRow="1" x14ac:dyDescent="0.3"/>
  <cols>
    <col min="1" max="1" width="22.28515625" style="1" customWidth="1"/>
    <col min="2" max="2" width="41.85546875" style="1" customWidth="1"/>
    <col min="3" max="3" width="20.42578125" style="1" customWidth="1"/>
    <col min="4" max="7" width="30.7109375" style="1" customWidth="1"/>
    <col min="8" max="19" width="11.7109375" style="1" customWidth="1"/>
    <col min="20" max="31" width="16.7109375" style="1"/>
    <col min="32" max="32" width="20.85546875" style="1" bestFit="1" customWidth="1"/>
    <col min="33" max="16384" width="16.7109375" style="1"/>
  </cols>
  <sheetData>
    <row r="1" spans="1:19" ht="24.75" customHeight="1" x14ac:dyDescent="0.3">
      <c r="A1" s="77" t="s">
        <v>67</v>
      </c>
    </row>
    <row r="2" spans="1:19" ht="42" customHeight="1" x14ac:dyDescent="0.5">
      <c r="A2" s="177" t="str">
        <f>CONCATENATE("ANNÉE ",'Paramètres '!B3," : MARCHÉ DE L'ÉLECTRICITÉ")</f>
        <v>ANNÉE 2026 : MARCHÉ DE L'ÉLECTRICITÉ</v>
      </c>
      <c r="B2" s="177"/>
      <c r="C2" s="177"/>
      <c r="D2" s="177"/>
      <c r="E2" s="177"/>
      <c r="F2" s="177"/>
      <c r="G2" s="177"/>
      <c r="H2" s="9"/>
      <c r="I2" s="9"/>
      <c r="J2" s="9"/>
      <c r="K2" s="9"/>
      <c r="L2" s="9"/>
      <c r="M2" s="9"/>
      <c r="N2" s="9"/>
      <c r="O2" s="9"/>
      <c r="P2" s="9"/>
      <c r="Q2" s="9"/>
      <c r="R2" s="9"/>
      <c r="S2" s="9"/>
    </row>
    <row r="3" spans="1:19" ht="36" customHeight="1" x14ac:dyDescent="0.35">
      <c r="A3" s="2"/>
      <c r="B3" s="3"/>
      <c r="C3" s="3"/>
      <c r="D3" s="3"/>
      <c r="E3" s="3"/>
      <c r="F3" s="3"/>
      <c r="G3" s="3"/>
      <c r="H3" s="3"/>
      <c r="I3" s="3"/>
      <c r="J3" s="3"/>
    </row>
    <row r="4" spans="1:19" ht="34.5" customHeight="1" x14ac:dyDescent="0.45">
      <c r="A4" s="178" t="s">
        <v>15</v>
      </c>
      <c r="B4" s="178"/>
      <c r="C4" s="178"/>
      <c r="D4" s="178"/>
      <c r="E4" s="178"/>
      <c r="F4" s="178"/>
      <c r="G4" s="178"/>
      <c r="H4" s="7"/>
      <c r="I4" s="7"/>
      <c r="J4" s="7"/>
      <c r="K4" s="7"/>
      <c r="L4" s="7"/>
      <c r="M4" s="7"/>
      <c r="N4" s="7"/>
      <c r="O4" s="7"/>
      <c r="P4" s="7"/>
      <c r="Q4" s="7"/>
      <c r="R4" s="7"/>
      <c r="S4" s="7"/>
    </row>
    <row r="5" spans="1:19" ht="22.5" customHeight="1" x14ac:dyDescent="0.35">
      <c r="A5" s="3"/>
      <c r="B5" s="3"/>
      <c r="C5" s="3"/>
      <c r="D5" s="3"/>
      <c r="E5" s="3"/>
      <c r="F5" s="3"/>
      <c r="G5" s="3"/>
      <c r="H5" s="3"/>
      <c r="I5" s="3"/>
      <c r="J5" s="3"/>
    </row>
    <row r="8" spans="1:19" ht="33.75" customHeight="1" x14ac:dyDescent="0.3">
      <c r="A8" s="183" t="s">
        <v>2</v>
      </c>
      <c r="B8" s="183"/>
      <c r="C8" s="183"/>
      <c r="D8" s="183"/>
      <c r="E8" s="183"/>
      <c r="F8" s="183"/>
      <c r="G8" s="183"/>
      <c r="H8" s="8"/>
      <c r="I8" s="8"/>
      <c r="J8" s="8"/>
      <c r="K8" s="8"/>
      <c r="L8" s="8"/>
      <c r="M8" s="8"/>
      <c r="N8" s="8"/>
      <c r="O8" s="8"/>
      <c r="P8" s="8"/>
      <c r="Q8" s="8"/>
      <c r="R8" s="8"/>
      <c r="S8" s="8"/>
    </row>
    <row r="9" spans="1:19" x14ac:dyDescent="0.3">
      <c r="A9" s="4" t="s">
        <v>3</v>
      </c>
    </row>
    <row r="10" spans="1:19" ht="33" customHeight="1" x14ac:dyDescent="0.3">
      <c r="A10" s="169" t="s">
        <v>4</v>
      </c>
      <c r="B10" s="169">
        <v>2</v>
      </c>
      <c r="C10" s="169"/>
      <c r="D10" s="184" t="s">
        <v>21</v>
      </c>
      <c r="E10" s="184"/>
      <c r="F10" s="184"/>
      <c r="G10" s="184"/>
      <c r="H10" s="15"/>
      <c r="I10" s="15"/>
      <c r="J10" s="15"/>
      <c r="K10" s="15"/>
    </row>
    <row r="11" spans="1:19" s="5" customFormat="1" ht="41.25" customHeight="1" x14ac:dyDescent="0.3">
      <c r="A11" s="170" t="s">
        <v>22</v>
      </c>
      <c r="B11" s="171"/>
      <c r="C11" s="172"/>
      <c r="D11" s="186"/>
      <c r="E11" s="187"/>
      <c r="F11" s="187"/>
      <c r="G11" s="188"/>
      <c r="H11" s="16"/>
      <c r="I11" s="16"/>
      <c r="J11" s="16"/>
      <c r="K11" s="16"/>
    </row>
    <row r="12" spans="1:19" s="5" customFormat="1" ht="21" customHeight="1" x14ac:dyDescent="0.3">
      <c r="A12" s="173" t="s">
        <v>0</v>
      </c>
      <c r="B12" s="173"/>
      <c r="C12" s="173"/>
      <c r="D12" s="185"/>
      <c r="E12" s="185"/>
      <c r="F12" s="185"/>
      <c r="G12" s="185"/>
      <c r="H12" s="16"/>
      <c r="I12" s="16"/>
      <c r="J12" s="16"/>
      <c r="K12" s="16"/>
    </row>
    <row r="13" spans="1:19" s="5" customFormat="1" ht="21" customHeight="1" x14ac:dyDescent="0.3">
      <c r="A13" s="173" t="s">
        <v>1</v>
      </c>
      <c r="B13" s="173"/>
      <c r="C13" s="173"/>
      <c r="D13" s="185"/>
      <c r="E13" s="185"/>
      <c r="F13" s="185"/>
      <c r="G13" s="185"/>
      <c r="H13" s="16"/>
      <c r="I13" s="16"/>
      <c r="J13" s="16"/>
      <c r="K13" s="16"/>
    </row>
    <row r="14" spans="1:19" s="4" customFormat="1" ht="21.75" thickBot="1" x14ac:dyDescent="0.35">
      <c r="D14" s="10"/>
      <c r="E14" s="10"/>
      <c r="F14" s="11"/>
      <c r="G14" s="10"/>
      <c r="H14" s="10"/>
      <c r="I14" s="11"/>
      <c r="J14" s="10"/>
      <c r="K14" s="10"/>
      <c r="L14" s="6"/>
      <c r="O14" s="6"/>
      <c r="R14" s="6"/>
    </row>
    <row r="15" spans="1:19" s="5" customFormat="1" ht="16.5" thickTop="1" thickBot="1" x14ac:dyDescent="0.35">
      <c r="A15" s="180"/>
      <c r="B15" s="181"/>
      <c r="C15" s="182"/>
      <c r="D15" s="12" t="str">
        <f>CONCATENATE("1er trimestre ",'Paramètres '!B3)</f>
        <v>1er trimestre 2026</v>
      </c>
      <c r="E15" s="12" t="str">
        <f>CONCATENATE("2e trimestre ",'Paramètres '!B3)</f>
        <v>2e trimestre 2026</v>
      </c>
      <c r="F15" s="12" t="str">
        <f>CONCATENATE("3e trimestre ",'Paramètres '!B3)</f>
        <v>3e trimestre 2026</v>
      </c>
      <c r="G15" s="13" t="str">
        <f>CONCATENATE("4e trimestre ",'Paramètres '!B3)</f>
        <v>4e trimestre 2026</v>
      </c>
    </row>
    <row r="16" spans="1:19" s="5" customFormat="1" ht="20.25" customHeight="1" thickTop="1" thickBot="1" x14ac:dyDescent="0.35">
      <c r="A16" s="179" t="s">
        <v>5</v>
      </c>
      <c r="B16" s="179"/>
      <c r="C16" s="179"/>
      <c r="D16" s="106"/>
      <c r="E16" s="106"/>
      <c r="F16" s="106"/>
      <c r="G16" s="32"/>
    </row>
    <row r="17" spans="1:7" s="5" customFormat="1" ht="20.25" hidden="1" customHeight="1" outlineLevel="1" thickTop="1" x14ac:dyDescent="0.3">
      <c r="A17" s="33" t="s">
        <v>6</v>
      </c>
      <c r="B17" s="163" t="s">
        <v>16</v>
      </c>
      <c r="C17" s="164"/>
      <c r="D17" s="31" t="str">
        <f>CONCATENATE("1er mars ",'Paramètres '!B3)</f>
        <v>1er mars 2026</v>
      </c>
      <c r="E17" s="31" t="str">
        <f>CONCATENATE("1er juin ",'Paramètres '!B3)</f>
        <v>1er juin 2026</v>
      </c>
      <c r="F17" s="31" t="str">
        <f>CONCATENATE("1er septembre ",'Paramètres '!B3)</f>
        <v>1er septembre 2026</v>
      </c>
      <c r="G17" s="31" t="str">
        <f>CONCATENATE("1er décembre ",'Paramètres '!B3)</f>
        <v>1er décembre 2026</v>
      </c>
    </row>
    <row r="18" spans="1:7" s="5" customFormat="1" ht="20.25" hidden="1" customHeight="1" outlineLevel="1" x14ac:dyDescent="0.3">
      <c r="A18" s="29"/>
      <c r="B18" s="165" t="s">
        <v>17</v>
      </c>
      <c r="C18" s="166"/>
      <c r="D18" s="30" t="str">
        <f>CONCATENATE("1er janvier / 31 mars ",'Paramètres '!B3)</f>
        <v>1er janvier / 31 mars 2026</v>
      </c>
      <c r="E18" s="30" t="str">
        <f>CONCATENATE("1er avril / 30 juin ",'Paramètres '!B3)</f>
        <v>1er avril / 30 juin 2026</v>
      </c>
      <c r="F18" s="30" t="str">
        <f>CONCATENATE("1er juillet / 30 septembre ",'Paramètres '!B3)</f>
        <v>1er juillet / 30 septembre 2026</v>
      </c>
      <c r="G18" s="30" t="str">
        <f>CONCATENATE("1er octobre / 31 décembre ",'Paramètres '!B3)</f>
        <v>1er octobre / 31 décembre 2026</v>
      </c>
    </row>
    <row r="19" spans="1:7" s="5" customFormat="1" ht="20.25" customHeight="1" collapsed="1" thickTop="1" thickBot="1" x14ac:dyDescent="0.35">
      <c r="A19" s="174" t="s">
        <v>7</v>
      </c>
      <c r="B19" s="175"/>
      <c r="C19" s="176"/>
      <c r="D19" s="14" t="str">
        <f>CONCATENATE("31 mai ",'Paramètres '!B3)</f>
        <v>31 mai 2026</v>
      </c>
      <c r="E19" s="14" t="str">
        <f>CONCATENATE("31 août ",'Paramètres '!B3)</f>
        <v>31 août 2026</v>
      </c>
      <c r="F19" s="14" t="str">
        <f>CONCATENATE("30 novembre ",'Paramètres '!B3)</f>
        <v>30 novembre 2026</v>
      </c>
      <c r="G19" s="14" t="str">
        <f>CONCATENATE("28 février ",'Paramètres '!B3+1)</f>
        <v>28 février 2027</v>
      </c>
    </row>
    <row r="20" spans="1:7" ht="15.75" thickTop="1" x14ac:dyDescent="0.3"/>
    <row r="22" spans="1:7" ht="72.75" customHeight="1" x14ac:dyDescent="0.3">
      <c r="A22" s="167" t="s">
        <v>40</v>
      </c>
      <c r="B22" s="168"/>
      <c r="C22" s="168"/>
      <c r="D22" s="168"/>
      <c r="E22" s="168"/>
      <c r="F22" s="168"/>
      <c r="G22" s="168"/>
    </row>
    <row r="31" spans="1:7" outlineLevel="1" x14ac:dyDescent="0.3">
      <c r="B31" s="41" t="s">
        <v>21</v>
      </c>
      <c r="C31" s="42"/>
    </row>
    <row r="32" spans="1:7" outlineLevel="1" x14ac:dyDescent="0.3">
      <c r="B32" s="43"/>
      <c r="C32" s="43"/>
    </row>
    <row r="33" spans="2:5" outlineLevel="1" x14ac:dyDescent="0.3">
      <c r="B33" s="44" t="s">
        <v>21</v>
      </c>
      <c r="C33" s="45">
        <v>1</v>
      </c>
    </row>
    <row r="34" spans="2:5" ht="15.75" outlineLevel="1" x14ac:dyDescent="0.3">
      <c r="B34" s="132" t="s">
        <v>73</v>
      </c>
      <c r="C34" s="45">
        <v>2</v>
      </c>
      <c r="E34" s="114"/>
    </row>
    <row r="35" spans="2:5" ht="15.75" outlineLevel="1" x14ac:dyDescent="0.3">
      <c r="B35" s="132" t="s">
        <v>51</v>
      </c>
      <c r="C35" s="45">
        <v>3</v>
      </c>
      <c r="E35" s="112"/>
    </row>
    <row r="36" spans="2:5" ht="15.75" outlineLevel="1" x14ac:dyDescent="0.3">
      <c r="B36" s="132" t="s">
        <v>74</v>
      </c>
      <c r="C36" s="45">
        <v>4</v>
      </c>
      <c r="E36" s="112"/>
    </row>
    <row r="37" spans="2:5" ht="15.75" outlineLevel="1" x14ac:dyDescent="0.3">
      <c r="B37" s="132" t="s">
        <v>75</v>
      </c>
      <c r="C37" s="45">
        <v>5</v>
      </c>
      <c r="E37" s="112"/>
    </row>
    <row r="38" spans="2:5" ht="15.75" outlineLevel="1" x14ac:dyDescent="0.3">
      <c r="B38" s="132" t="s">
        <v>76</v>
      </c>
      <c r="C38" s="45">
        <v>6</v>
      </c>
      <c r="E38" s="112"/>
    </row>
    <row r="39" spans="2:5" ht="15.75" outlineLevel="1" x14ac:dyDescent="0.3">
      <c r="B39" s="132" t="s">
        <v>77</v>
      </c>
      <c r="C39" s="45">
        <v>7</v>
      </c>
      <c r="E39" s="112"/>
    </row>
    <row r="40" spans="2:5" ht="15.75" outlineLevel="1" x14ac:dyDescent="0.3">
      <c r="B40" s="132" t="s">
        <v>78</v>
      </c>
      <c r="C40" s="45">
        <v>8</v>
      </c>
      <c r="E40" s="111"/>
    </row>
    <row r="41" spans="2:5" ht="15.75" outlineLevel="1" x14ac:dyDescent="0.3">
      <c r="B41" s="132" t="s">
        <v>79</v>
      </c>
      <c r="C41" s="45">
        <v>9</v>
      </c>
      <c r="E41" s="112"/>
    </row>
    <row r="42" spans="2:5" ht="15.75" outlineLevel="1" x14ac:dyDescent="0.3">
      <c r="B42" s="132" t="s">
        <v>80</v>
      </c>
      <c r="C42" s="45">
        <v>10</v>
      </c>
      <c r="E42" s="112"/>
    </row>
    <row r="43" spans="2:5" ht="15.75" outlineLevel="1" x14ac:dyDescent="0.3">
      <c r="B43" s="132" t="s">
        <v>81</v>
      </c>
      <c r="C43" s="45">
        <v>11</v>
      </c>
      <c r="E43" s="112"/>
    </row>
    <row r="44" spans="2:5" ht="15.75" outlineLevel="1" x14ac:dyDescent="0.3">
      <c r="B44" s="132" t="s">
        <v>82</v>
      </c>
      <c r="C44" s="45">
        <v>12</v>
      </c>
      <c r="E44" s="111"/>
    </row>
    <row r="45" spans="2:5" ht="15.75" outlineLevel="1" x14ac:dyDescent="0.3">
      <c r="B45" s="132" t="s">
        <v>83</v>
      </c>
      <c r="C45" s="45">
        <v>13</v>
      </c>
      <c r="E45" s="112"/>
    </row>
    <row r="46" spans="2:5" ht="15.75" outlineLevel="1" x14ac:dyDescent="0.3">
      <c r="B46" s="132" t="s">
        <v>84</v>
      </c>
      <c r="C46" s="45">
        <v>14</v>
      </c>
      <c r="E46" s="112"/>
    </row>
    <row r="47" spans="2:5" ht="15.75" outlineLevel="1" x14ac:dyDescent="0.3">
      <c r="B47" s="132" t="s">
        <v>85</v>
      </c>
      <c r="C47" s="45">
        <v>15</v>
      </c>
      <c r="E47" s="111"/>
    </row>
    <row r="48" spans="2:5" ht="15.75" outlineLevel="1" x14ac:dyDescent="0.3">
      <c r="B48" s="132" t="s">
        <v>86</v>
      </c>
      <c r="C48" s="45">
        <v>16</v>
      </c>
      <c r="E48" s="112"/>
    </row>
    <row r="49" spans="2:5" ht="15.75" outlineLevel="1" x14ac:dyDescent="0.3">
      <c r="B49" s="132" t="s">
        <v>87</v>
      </c>
      <c r="C49" s="45">
        <v>17</v>
      </c>
      <c r="E49" s="112"/>
    </row>
    <row r="50" spans="2:5" ht="15.75" outlineLevel="1" x14ac:dyDescent="0.3">
      <c r="B50" s="132" t="s">
        <v>88</v>
      </c>
      <c r="C50" s="45">
        <v>18</v>
      </c>
      <c r="E50" s="112"/>
    </row>
    <row r="51" spans="2:5" ht="15.75" outlineLevel="1" x14ac:dyDescent="0.3">
      <c r="B51" s="132" t="s">
        <v>52</v>
      </c>
      <c r="C51" s="45">
        <v>19</v>
      </c>
      <c r="E51" s="112"/>
    </row>
    <row r="52" spans="2:5" ht="15.75" outlineLevel="1" x14ac:dyDescent="0.3">
      <c r="B52" s="132" t="s">
        <v>89</v>
      </c>
      <c r="C52" s="45">
        <v>20</v>
      </c>
      <c r="E52" s="112"/>
    </row>
    <row r="53" spans="2:5" ht="15.75" outlineLevel="1" x14ac:dyDescent="0.3">
      <c r="B53" s="132" t="s">
        <v>90</v>
      </c>
      <c r="C53" s="45">
        <v>21</v>
      </c>
      <c r="E53" s="111"/>
    </row>
    <row r="54" spans="2:5" ht="15.75" outlineLevel="1" x14ac:dyDescent="0.3">
      <c r="B54" s="162" t="s">
        <v>91</v>
      </c>
      <c r="C54" s="45">
        <v>22</v>
      </c>
      <c r="E54" s="111"/>
    </row>
    <row r="55" spans="2:5" ht="15.75" outlineLevel="1" x14ac:dyDescent="0.3">
      <c r="B55" s="132" t="s">
        <v>92</v>
      </c>
      <c r="C55" s="45">
        <v>23</v>
      </c>
      <c r="E55" s="112"/>
    </row>
    <row r="56" spans="2:5" ht="15.75" outlineLevel="1" x14ac:dyDescent="0.3">
      <c r="B56" s="132" t="s">
        <v>93</v>
      </c>
      <c r="C56" s="45">
        <v>24</v>
      </c>
      <c r="E56" s="112"/>
    </row>
    <row r="57" spans="2:5" ht="15.75" outlineLevel="1" x14ac:dyDescent="0.3">
      <c r="B57" s="132" t="s">
        <v>94</v>
      </c>
      <c r="C57" s="45">
        <v>25</v>
      </c>
      <c r="E57" s="112"/>
    </row>
    <row r="58" spans="2:5" ht="15.75" outlineLevel="1" x14ac:dyDescent="0.3">
      <c r="B58" s="132" t="s">
        <v>95</v>
      </c>
      <c r="C58" s="45">
        <v>26</v>
      </c>
      <c r="E58" s="112"/>
    </row>
    <row r="59" spans="2:5" ht="15.75" outlineLevel="1" x14ac:dyDescent="0.3">
      <c r="B59" s="132" t="s">
        <v>96</v>
      </c>
      <c r="C59" s="45">
        <v>27</v>
      </c>
      <c r="E59" s="114"/>
    </row>
    <row r="60" spans="2:5" ht="15.75" outlineLevel="1" x14ac:dyDescent="0.3">
      <c r="B60" s="132" t="s">
        <v>53</v>
      </c>
      <c r="C60" s="45">
        <v>28</v>
      </c>
      <c r="E60" s="112"/>
    </row>
    <row r="61" spans="2:5" ht="15.75" outlineLevel="1" x14ac:dyDescent="0.3">
      <c r="B61" s="132" t="s">
        <v>97</v>
      </c>
      <c r="C61" s="45">
        <v>29</v>
      </c>
      <c r="E61" s="112"/>
    </row>
    <row r="62" spans="2:5" ht="15.75" outlineLevel="1" x14ac:dyDescent="0.3">
      <c r="B62" s="132" t="s">
        <v>98</v>
      </c>
      <c r="C62" s="45">
        <v>30</v>
      </c>
      <c r="E62" s="112"/>
    </row>
    <row r="63" spans="2:5" ht="15.75" outlineLevel="1" x14ac:dyDescent="0.3">
      <c r="B63" s="132" t="s">
        <v>54</v>
      </c>
      <c r="C63" s="45">
        <v>31</v>
      </c>
      <c r="E63" s="112"/>
    </row>
    <row r="64" spans="2:5" ht="15.75" outlineLevel="1" x14ac:dyDescent="0.3">
      <c r="B64" s="132" t="s">
        <v>99</v>
      </c>
      <c r="C64" s="45">
        <v>32</v>
      </c>
      <c r="E64" s="112"/>
    </row>
    <row r="65" spans="2:5" ht="15.75" outlineLevel="1" x14ac:dyDescent="0.3">
      <c r="B65" s="132" t="s">
        <v>100</v>
      </c>
      <c r="C65" s="45">
        <v>33</v>
      </c>
      <c r="E65" s="112"/>
    </row>
    <row r="66" spans="2:5" ht="15.75" outlineLevel="1" x14ac:dyDescent="0.3">
      <c r="B66" s="132" t="s">
        <v>55</v>
      </c>
      <c r="C66" s="45">
        <v>34</v>
      </c>
      <c r="E66" s="112"/>
    </row>
    <row r="67" spans="2:5" ht="15.75" outlineLevel="1" x14ac:dyDescent="0.3">
      <c r="B67" s="132" t="s">
        <v>101</v>
      </c>
      <c r="C67" s="45">
        <v>35</v>
      </c>
      <c r="E67" s="112"/>
    </row>
    <row r="68" spans="2:5" ht="15.75" outlineLevel="1" x14ac:dyDescent="0.3">
      <c r="B68" s="132" t="s">
        <v>102</v>
      </c>
      <c r="C68" s="45">
        <v>36</v>
      </c>
      <c r="E68" s="112"/>
    </row>
    <row r="69" spans="2:5" ht="15.75" outlineLevel="1" x14ac:dyDescent="0.3">
      <c r="B69" s="132" t="s">
        <v>103</v>
      </c>
      <c r="C69" s="45">
        <v>37</v>
      </c>
      <c r="E69" s="112"/>
    </row>
    <row r="70" spans="2:5" ht="15.75" outlineLevel="1" x14ac:dyDescent="0.3">
      <c r="B70" s="132" t="s">
        <v>104</v>
      </c>
      <c r="C70" s="45">
        <v>38</v>
      </c>
      <c r="E70" s="112"/>
    </row>
    <row r="71" spans="2:5" ht="15.75" outlineLevel="1" x14ac:dyDescent="0.3">
      <c r="B71" s="132" t="s">
        <v>105</v>
      </c>
      <c r="C71" s="45">
        <v>39</v>
      </c>
      <c r="E71" s="113"/>
    </row>
    <row r="72" spans="2:5" ht="15.75" outlineLevel="1" x14ac:dyDescent="0.3">
      <c r="B72" s="132" t="s">
        <v>106</v>
      </c>
      <c r="C72" s="45">
        <v>40</v>
      </c>
      <c r="E72" s="112"/>
    </row>
    <row r="73" spans="2:5" ht="15.75" outlineLevel="1" x14ac:dyDescent="0.3">
      <c r="B73" s="132" t="s">
        <v>107</v>
      </c>
      <c r="C73" s="45">
        <v>41</v>
      </c>
      <c r="E73" s="112"/>
    </row>
    <row r="74" spans="2:5" ht="15.75" outlineLevel="1" x14ac:dyDescent="0.3">
      <c r="B74" s="132" t="s">
        <v>108</v>
      </c>
      <c r="C74" s="45">
        <v>42</v>
      </c>
      <c r="E74" s="111"/>
    </row>
    <row r="75" spans="2:5" ht="15.75" outlineLevel="1" x14ac:dyDescent="0.3">
      <c r="B75" s="132" t="s">
        <v>109</v>
      </c>
      <c r="C75" s="45">
        <v>43</v>
      </c>
      <c r="E75" s="112"/>
    </row>
    <row r="76" spans="2:5" ht="15.75" outlineLevel="1" x14ac:dyDescent="0.3">
      <c r="B76" s="132" t="s">
        <v>110</v>
      </c>
      <c r="C76" s="45">
        <v>44</v>
      </c>
      <c r="E76" s="111"/>
    </row>
    <row r="77" spans="2:5" ht="15.75" outlineLevel="1" x14ac:dyDescent="0.3">
      <c r="B77" s="132" t="s">
        <v>111</v>
      </c>
      <c r="C77" s="45">
        <v>45</v>
      </c>
      <c r="E77" s="112"/>
    </row>
    <row r="78" spans="2:5" ht="15.75" outlineLevel="1" x14ac:dyDescent="0.3">
      <c r="B78" s="132" t="s">
        <v>112</v>
      </c>
      <c r="C78" s="45">
        <v>46</v>
      </c>
      <c r="E78" s="112"/>
    </row>
    <row r="79" spans="2:5" ht="14.25" customHeight="1" outlineLevel="1" x14ac:dyDescent="0.3">
      <c r="B79" s="132" t="s">
        <v>113</v>
      </c>
      <c r="C79" s="45">
        <v>47</v>
      </c>
      <c r="E79" s="112"/>
    </row>
    <row r="80" spans="2:5" ht="15.75" outlineLevel="1" x14ac:dyDescent="0.3">
      <c r="B80" s="132" t="s">
        <v>114</v>
      </c>
      <c r="C80" s="45">
        <v>48</v>
      </c>
      <c r="E80" s="112"/>
    </row>
    <row r="81" spans="2:5" ht="15.75" outlineLevel="1" x14ac:dyDescent="0.3">
      <c r="B81" s="132" t="s">
        <v>115</v>
      </c>
      <c r="C81" s="45">
        <v>49</v>
      </c>
      <c r="E81" s="112"/>
    </row>
    <row r="82" spans="2:5" ht="15.75" outlineLevel="1" x14ac:dyDescent="0.3">
      <c r="B82" s="132" t="s">
        <v>116</v>
      </c>
      <c r="C82" s="45">
        <v>50</v>
      </c>
      <c r="E82" s="112"/>
    </row>
    <row r="83" spans="2:5" ht="15.75" outlineLevel="1" x14ac:dyDescent="0.3">
      <c r="B83" s="132" t="s">
        <v>56</v>
      </c>
      <c r="C83" s="45">
        <v>51</v>
      </c>
      <c r="E83" s="112"/>
    </row>
    <row r="84" spans="2:5" ht="15.75" outlineLevel="1" x14ac:dyDescent="0.3">
      <c r="B84" s="132" t="s">
        <v>66</v>
      </c>
      <c r="C84" s="45">
        <v>52</v>
      </c>
      <c r="E84" s="111"/>
    </row>
    <row r="85" spans="2:5" ht="15.75" outlineLevel="1" x14ac:dyDescent="0.3">
      <c r="B85" s="132" t="s">
        <v>117</v>
      </c>
      <c r="C85" s="45">
        <v>53</v>
      </c>
    </row>
    <row r="86" spans="2:5" ht="15.75" outlineLevel="1" x14ac:dyDescent="0.3">
      <c r="B86" s="132" t="s">
        <v>118</v>
      </c>
      <c r="C86" s="45">
        <v>54</v>
      </c>
    </row>
    <row r="87" spans="2:5" ht="15.75" outlineLevel="1" x14ac:dyDescent="0.3">
      <c r="B87" s="132" t="s">
        <v>119</v>
      </c>
      <c r="C87" s="45">
        <v>55</v>
      </c>
    </row>
    <row r="88" spans="2:5" ht="15.75" outlineLevel="1" x14ac:dyDescent="0.3">
      <c r="B88" s="132" t="s">
        <v>57</v>
      </c>
      <c r="C88" s="45">
        <v>56</v>
      </c>
    </row>
    <row r="89" spans="2:5" ht="15.75" outlineLevel="1" x14ac:dyDescent="0.3">
      <c r="B89" s="132" t="s">
        <v>120</v>
      </c>
      <c r="C89" s="45">
        <v>57</v>
      </c>
    </row>
    <row r="90" spans="2:5" ht="15.75" outlineLevel="1" x14ac:dyDescent="0.3">
      <c r="B90" s="132" t="s">
        <v>121</v>
      </c>
      <c r="C90" s="45">
        <v>58</v>
      </c>
    </row>
    <row r="91" spans="2:5" ht="15.75" outlineLevel="1" x14ac:dyDescent="0.3">
      <c r="B91" s="162" t="s">
        <v>122</v>
      </c>
      <c r="C91" s="45">
        <v>59</v>
      </c>
    </row>
    <row r="92" spans="2:5" ht="15.75" outlineLevel="1" x14ac:dyDescent="0.3">
      <c r="B92" s="132" t="s">
        <v>123</v>
      </c>
      <c r="C92" s="45">
        <v>60</v>
      </c>
    </row>
    <row r="93" spans="2:5" ht="15.75" outlineLevel="1" x14ac:dyDescent="0.3">
      <c r="B93" s="132" t="s">
        <v>58</v>
      </c>
      <c r="C93" s="45">
        <v>61</v>
      </c>
    </row>
    <row r="94" spans="2:5" ht="15.75" outlineLevel="1" x14ac:dyDescent="0.3">
      <c r="B94" s="132" t="s">
        <v>59</v>
      </c>
      <c r="C94" s="45">
        <v>62</v>
      </c>
    </row>
    <row r="95" spans="2:5" ht="15.75" outlineLevel="1" x14ac:dyDescent="0.3">
      <c r="B95" s="132" t="s">
        <v>124</v>
      </c>
      <c r="C95" s="45">
        <v>63</v>
      </c>
    </row>
    <row r="96" spans="2:5" ht="15.75" x14ac:dyDescent="0.3">
      <c r="B96" s="132" t="s">
        <v>125</v>
      </c>
      <c r="C96" s="45">
        <v>64</v>
      </c>
    </row>
    <row r="97" spans="2:3" ht="15.75" x14ac:dyDescent="0.3">
      <c r="B97" s="132" t="s">
        <v>126</v>
      </c>
      <c r="C97" s="45">
        <v>65</v>
      </c>
    </row>
    <row r="98" spans="2:3" ht="15.75" x14ac:dyDescent="0.3">
      <c r="B98" s="132" t="s">
        <v>127</v>
      </c>
      <c r="C98" s="45">
        <v>66</v>
      </c>
    </row>
    <row r="99" spans="2:3" ht="15.75" x14ac:dyDescent="0.3">
      <c r="B99" s="132"/>
      <c r="C99" s="45">
        <v>67</v>
      </c>
    </row>
    <row r="100" spans="2:3" ht="15.75" x14ac:dyDescent="0.3">
      <c r="B100" s="132"/>
      <c r="C100" s="45">
        <v>68</v>
      </c>
    </row>
    <row r="101" spans="2:3" ht="15.75" x14ac:dyDescent="0.3">
      <c r="B101" s="132"/>
      <c r="C101" s="45">
        <v>69</v>
      </c>
    </row>
    <row r="102" spans="2:3" ht="15.75" x14ac:dyDescent="0.3">
      <c r="B102" s="132"/>
      <c r="C102" s="45">
        <v>70</v>
      </c>
    </row>
    <row r="103" spans="2:3" ht="15.75" x14ac:dyDescent="0.3">
      <c r="B103" s="132"/>
      <c r="C103" s="45">
        <v>71</v>
      </c>
    </row>
    <row r="104" spans="2:3" ht="15.75" x14ac:dyDescent="0.3">
      <c r="B104" s="132"/>
      <c r="C104" s="45">
        <v>72</v>
      </c>
    </row>
    <row r="105" spans="2:3" ht="15.75" x14ac:dyDescent="0.3">
      <c r="B105" s="132"/>
      <c r="C105" s="45">
        <v>73</v>
      </c>
    </row>
    <row r="106" spans="2:3" ht="15.75" x14ac:dyDescent="0.3">
      <c r="B106" s="132"/>
      <c r="C106" s="45">
        <v>74</v>
      </c>
    </row>
    <row r="107" spans="2:3" ht="15.75" x14ac:dyDescent="0.3">
      <c r="B107" s="132"/>
      <c r="C107" s="45">
        <v>75</v>
      </c>
    </row>
    <row r="108" spans="2:3" ht="15.75" x14ac:dyDescent="0.3">
      <c r="B108" s="132"/>
      <c r="C108" s="45">
        <v>76</v>
      </c>
    </row>
    <row r="109" spans="2:3" ht="15.75" x14ac:dyDescent="0.3">
      <c r="B109" s="162"/>
      <c r="C109" s="45">
        <v>77</v>
      </c>
    </row>
    <row r="110" spans="2:3" ht="15.75" x14ac:dyDescent="0.3">
      <c r="B110" s="162"/>
      <c r="C110" s="45">
        <v>78</v>
      </c>
    </row>
  </sheetData>
  <sheetProtection algorithmName="SHA-512" hashValue="WNJwG0iYWBEMC3k2Lp5XjEZQV2EBKbTFeQJ92nntxAehFG52LmNka6EG1OlUvFIrF34hIKtVkP6eHUp0ZBJUPg==" saltValue="tjdIqZ8sGg3Jo9bLxtNQXQ==" spinCount="100000" sheet="1" formatCells="0"/>
  <mergeCells count="17">
    <mergeCell ref="A2:G2"/>
    <mergeCell ref="A4:G4"/>
    <mergeCell ref="A16:C16"/>
    <mergeCell ref="A15:C15"/>
    <mergeCell ref="A8:G8"/>
    <mergeCell ref="D10:G10"/>
    <mergeCell ref="D13:G13"/>
    <mergeCell ref="D11:G11"/>
    <mergeCell ref="D12:G12"/>
    <mergeCell ref="B17:C17"/>
    <mergeCell ref="B18:C18"/>
    <mergeCell ref="A22:G22"/>
    <mergeCell ref="A10:C10"/>
    <mergeCell ref="A11:C11"/>
    <mergeCell ref="A12:C12"/>
    <mergeCell ref="A13:C13"/>
    <mergeCell ref="A19:C19"/>
  </mergeCells>
  <phoneticPr fontId="5" type="noConversion"/>
  <conditionalFormatting sqref="D10:D13">
    <cfRule type="expression" dxfId="14" priority="1" stopIfTrue="1">
      <formula>$D10=""</formula>
    </cfRule>
  </conditionalFormatting>
  <conditionalFormatting sqref="D16:G19">
    <cfRule type="expression" dxfId="13" priority="2" stopIfTrue="1">
      <formula>D16=""</formula>
    </cfRule>
  </conditionalFormatting>
  <dataValidations count="1">
    <dataValidation type="list" allowBlank="1" showInputMessage="1" showErrorMessage="1" sqref="D10:G10" xr:uid="{931C8C37-B404-4721-8615-ABA407F264B6}">
      <formula1>$B$33:$B$110</formula1>
    </dataValidation>
  </dataValidations>
  <printOptions horizontalCentered="1" verticalCentered="1"/>
  <pageMargins left="0.27559055118110237" right="0.19685039370078741" top="0.39370078740157483" bottom="0.39370078740157483" header="0.19685039370078741" footer="0.19685039370078741"/>
  <pageSetup paperSize="9" scale="73" orientation="landscape" r:id="rId1"/>
  <headerFooter alignWithMargins="0">
    <oddFooter>&amp;L01/2026&amp;Rpage &amp;P / &amp;N</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B27"/>
  <sheetViews>
    <sheetView tabSelected="1" view="pageBreakPreview" zoomScale="120" zoomScaleNormal="100" zoomScaleSheetLayoutView="120" workbookViewId="0">
      <selection activeCell="B5" sqref="B5"/>
    </sheetView>
  </sheetViews>
  <sheetFormatPr baseColWidth="10" defaultColWidth="11.42578125" defaultRowHeight="15" x14ac:dyDescent="0.3"/>
  <cols>
    <col min="1" max="1" width="17.140625" customWidth="1"/>
    <col min="2" max="2" width="83.42578125" customWidth="1"/>
  </cols>
  <sheetData>
    <row r="1" spans="1:2" ht="32.25" customHeight="1" thickBot="1" x14ac:dyDescent="0.35">
      <c r="A1" s="189" t="s">
        <v>34</v>
      </c>
      <c r="B1" s="190"/>
    </row>
    <row r="3" spans="1:2" ht="15.75" thickBot="1" x14ac:dyDescent="0.35">
      <c r="B3" s="68" t="s">
        <v>35</v>
      </c>
    </row>
    <row r="4" spans="1:2" ht="15.75" thickBot="1" x14ac:dyDescent="0.35">
      <c r="A4" s="67" t="s">
        <v>23</v>
      </c>
      <c r="B4" s="115" t="s">
        <v>50</v>
      </c>
    </row>
    <row r="5" spans="1:2" x14ac:dyDescent="0.3">
      <c r="B5" s="28"/>
    </row>
    <row r="6" spans="1:2" ht="15.75" thickBot="1" x14ac:dyDescent="0.35">
      <c r="B6" s="69" t="s">
        <v>25</v>
      </c>
    </row>
    <row r="7" spans="1:2" ht="15.75" thickBot="1" x14ac:dyDescent="0.35">
      <c r="A7" s="70" t="s">
        <v>24</v>
      </c>
      <c r="B7" s="115" t="s">
        <v>37</v>
      </c>
    </row>
    <row r="8" spans="1:2" x14ac:dyDescent="0.3">
      <c r="B8" s="73"/>
    </row>
    <row r="9" spans="1:2" ht="15.75" thickBot="1" x14ac:dyDescent="0.35"/>
    <row r="10" spans="1:2" ht="42" customHeight="1" thickBot="1" x14ac:dyDescent="0.35">
      <c r="A10" s="189" t="s">
        <v>36</v>
      </c>
      <c r="B10" s="190"/>
    </row>
    <row r="11" spans="1:2" x14ac:dyDescent="0.3">
      <c r="A11" s="66"/>
    </row>
    <row r="12" spans="1:2" ht="15.75" thickBot="1" x14ac:dyDescent="0.35">
      <c r="B12" s="68" t="str">
        <f>CONCATENATE("En direct chez ",'entete électricité'!D10)</f>
        <v>En direct chez Nom du Fournisseur</v>
      </c>
    </row>
    <row r="13" spans="1:2" ht="15.75" thickBot="1" x14ac:dyDescent="0.35">
      <c r="A13" s="67" t="s">
        <v>23</v>
      </c>
      <c r="B13" s="119"/>
    </row>
    <row r="14" spans="1:2" x14ac:dyDescent="0.3">
      <c r="B14" s="28"/>
    </row>
    <row r="15" spans="1:2" ht="15.75" thickBot="1" x14ac:dyDescent="0.35">
      <c r="B15" s="69" t="str">
        <f>CONCATENATE("En copie chez ",'entete électricité'!D10)</f>
        <v>En copie chez Nom du Fournisseur</v>
      </c>
    </row>
    <row r="16" spans="1:2" ht="15.75" thickBot="1" x14ac:dyDescent="0.35">
      <c r="A16" s="70" t="s">
        <v>24</v>
      </c>
      <c r="B16" s="116"/>
    </row>
    <row r="17" spans="2:2" x14ac:dyDescent="0.3">
      <c r="B17" s="121"/>
    </row>
    <row r="18" spans="2:2" x14ac:dyDescent="0.3">
      <c r="B18" s="120"/>
    </row>
    <row r="19" spans="2:2" x14ac:dyDescent="0.3">
      <c r="B19" s="120"/>
    </row>
    <row r="20" spans="2:2" x14ac:dyDescent="0.3">
      <c r="B20" s="120"/>
    </row>
    <row r="21" spans="2:2" x14ac:dyDescent="0.3">
      <c r="B21" s="120"/>
    </row>
    <row r="22" spans="2:2" x14ac:dyDescent="0.3">
      <c r="B22" s="120"/>
    </row>
    <row r="23" spans="2:2" x14ac:dyDescent="0.3">
      <c r="B23" s="122"/>
    </row>
    <row r="24" spans="2:2" x14ac:dyDescent="0.3">
      <c r="B24" s="122"/>
    </row>
    <row r="25" spans="2:2" x14ac:dyDescent="0.3">
      <c r="B25" s="117"/>
    </row>
    <row r="26" spans="2:2" x14ac:dyDescent="0.3">
      <c r="B26" s="71"/>
    </row>
    <row r="27" spans="2:2" x14ac:dyDescent="0.3">
      <c r="B27" s="71"/>
    </row>
  </sheetData>
  <mergeCells count="2">
    <mergeCell ref="A10:B10"/>
    <mergeCell ref="A1:B1"/>
  </mergeCells>
  <hyperlinks>
    <hyperlink ref="B7" r:id="rId1" xr:uid="{00000000-0004-0000-0100-000000000000}"/>
    <hyperlink ref="B4" r:id="rId2" xr:uid="{46865C35-8F6F-4480-863D-B6E5DFDB031C}"/>
  </hyperlinks>
  <printOptions horizontalCentered="1" verticalCentered="1"/>
  <pageMargins left="0.27559055118110237" right="0.19685039370078741" top="0.39370078740157483" bottom="0.39370078740157483" header="0.19685039370078741" footer="0.19685039370078741"/>
  <pageSetup paperSize="9" orientation="landscape" r:id="rId3"/>
  <headerFooter alignWithMargins="0">
    <oddFooter>&amp;L01/2026
&amp;Rpage &amp;P / &amp;N</oddFooter>
  </headerFooter>
  <customProperties>
    <customPr name="_pios_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pageSetUpPr fitToPage="1"/>
  </sheetPr>
  <dimension ref="A1:AJ188"/>
  <sheetViews>
    <sheetView view="pageBreakPreview" zoomScale="85" zoomScaleNormal="100" zoomScaleSheetLayoutView="85" workbookViewId="0">
      <pane ySplit="10" topLeftCell="A11" activePane="bottomLeft" state="frozen"/>
      <selection activeCell="D28" sqref="D28"/>
      <selection pane="bottomLeft" activeCell="D25" sqref="D25"/>
    </sheetView>
  </sheetViews>
  <sheetFormatPr baseColWidth="10" defaultColWidth="11.42578125" defaultRowHeight="15" x14ac:dyDescent="0.3"/>
  <cols>
    <col min="1" max="1" width="3.140625" customWidth="1"/>
    <col min="2" max="2" width="20.42578125" customWidth="1"/>
    <col min="3" max="5" width="15.7109375" customWidth="1"/>
    <col min="6" max="6" width="20.5703125" customWidth="1"/>
    <col min="7" max="9" width="15.7109375" customWidth="1"/>
    <col min="10" max="10" width="21.42578125" customWidth="1"/>
    <col min="11" max="13" width="15.7109375" customWidth="1"/>
    <col min="14" max="14" width="21.5703125" customWidth="1"/>
    <col min="15" max="17" width="15.7109375" customWidth="1"/>
  </cols>
  <sheetData>
    <row r="1" spans="1:36" ht="23.25" customHeight="1" x14ac:dyDescent="0.3">
      <c r="A1" s="197" t="s">
        <v>27</v>
      </c>
      <c r="B1" s="197"/>
      <c r="C1" s="197"/>
      <c r="D1" s="197"/>
      <c r="E1" s="197"/>
      <c r="F1" s="197"/>
      <c r="G1" s="197"/>
      <c r="H1" s="197"/>
      <c r="I1" s="197"/>
      <c r="J1" s="197"/>
      <c r="K1" s="197"/>
      <c r="L1" s="197"/>
      <c r="M1" s="197"/>
      <c r="N1" s="197"/>
      <c r="O1" s="197"/>
      <c r="P1" s="197"/>
      <c r="Q1" s="197"/>
    </row>
    <row r="2" spans="1:36" ht="9.75" customHeight="1" x14ac:dyDescent="0.3"/>
    <row r="3" spans="1:36" ht="71.25" customHeight="1" x14ac:dyDescent="0.3">
      <c r="A3" s="198" t="s">
        <v>41</v>
      </c>
      <c r="B3" s="198"/>
      <c r="C3" s="198"/>
      <c r="D3" s="198"/>
      <c r="E3" s="198"/>
      <c r="F3" s="198"/>
      <c r="G3" s="198"/>
      <c r="H3" s="198"/>
      <c r="I3" s="198"/>
      <c r="J3" s="198"/>
      <c r="K3" s="198"/>
      <c r="L3" s="198"/>
      <c r="M3" s="198"/>
      <c r="N3" s="198"/>
      <c r="O3" s="198"/>
      <c r="P3" s="198"/>
      <c r="Q3" s="198"/>
    </row>
    <row r="4" spans="1:36" ht="6" customHeight="1" thickBot="1" x14ac:dyDescent="0.35">
      <c r="A4" s="42"/>
    </row>
    <row r="5" spans="1:36" ht="16.5" thickTop="1" thickBot="1" x14ac:dyDescent="0.35">
      <c r="B5" s="199" t="str">
        <f>CONCATENATE("1er trimestre ",'Paramètres '!B3)</f>
        <v>1er trimestre 2026</v>
      </c>
      <c r="C5" s="200"/>
      <c r="D5" s="200"/>
      <c r="E5" s="201"/>
      <c r="F5" s="199" t="str">
        <f>CONCATENATE("2ème trimestre ",'Paramètres '!B3)</f>
        <v>2ème trimestre 2026</v>
      </c>
      <c r="G5" s="200"/>
      <c r="H5" s="200"/>
      <c r="I5" s="202"/>
      <c r="J5" s="203" t="str">
        <f>CONCATENATE("3ème trimestre ",'Paramètres '!B3)</f>
        <v>3ème trimestre 2026</v>
      </c>
      <c r="K5" s="200"/>
      <c r="L5" s="200"/>
      <c r="M5" s="201"/>
      <c r="N5" s="199" t="str">
        <f>CONCATENATE("4ème trimestre ",'Paramètres '!B3)</f>
        <v>4ème trimestre 2026</v>
      </c>
      <c r="O5" s="200"/>
      <c r="P5" s="200"/>
      <c r="Q5" s="202"/>
    </row>
    <row r="6" spans="1:36" s="34" customFormat="1" ht="45.75" customHeight="1" thickBot="1" x14ac:dyDescent="0.35">
      <c r="B6" s="209" t="s">
        <v>26</v>
      </c>
      <c r="C6" s="210"/>
      <c r="D6" s="213" t="s">
        <v>28</v>
      </c>
      <c r="E6" s="214"/>
      <c r="F6" s="215" t="str">
        <f>B6</f>
        <v>N total de clients finals alimentés via LD</v>
      </c>
      <c r="G6" s="216"/>
      <c r="H6" s="193" t="str">
        <f>D6</f>
        <v>E totale fournie via LD (MWh)</v>
      </c>
      <c r="I6" s="194"/>
      <c r="J6" s="217" t="str">
        <f>F6</f>
        <v>N total de clients finals alimentés via LD</v>
      </c>
      <c r="K6" s="218"/>
      <c r="L6" s="193" t="str">
        <f>H6</f>
        <v>E totale fournie via LD (MWh)</v>
      </c>
      <c r="M6" s="194"/>
      <c r="N6" s="215" t="str">
        <f>J6</f>
        <v>N total de clients finals alimentés via LD</v>
      </c>
      <c r="O6" s="216"/>
      <c r="P6" s="193" t="str">
        <f>L6</f>
        <v>E totale fournie via LD (MWh)</v>
      </c>
      <c r="Q6" s="194"/>
    </row>
    <row r="7" spans="1:36" s="34" customFormat="1" ht="15.75" thickBot="1" x14ac:dyDescent="0.35">
      <c r="B7" s="211">
        <f>60-COUNTBLANK(B11:B70)</f>
        <v>0</v>
      </c>
      <c r="C7" s="212"/>
      <c r="D7" s="195">
        <f>ROUND(SUM(E11:E70),3)</f>
        <v>0</v>
      </c>
      <c r="E7" s="196"/>
      <c r="F7" s="191">
        <f>60-COUNTBLANK(F11:F70)</f>
        <v>0</v>
      </c>
      <c r="G7" s="192"/>
      <c r="H7" s="195">
        <f>ROUND(SUM(I11:I70),3)</f>
        <v>0</v>
      </c>
      <c r="I7" s="196"/>
      <c r="J7" s="211">
        <f>60-COUNTBLANK(J11:J70)</f>
        <v>0</v>
      </c>
      <c r="K7" s="212"/>
      <c r="L7" s="195">
        <f>ROUND(SUM(M11:M70),3)</f>
        <v>0</v>
      </c>
      <c r="M7" s="196"/>
      <c r="N7" s="191">
        <f>60-COUNTBLANK(N11:N70)</f>
        <v>0</v>
      </c>
      <c r="O7" s="192"/>
      <c r="P7" s="195">
        <f>ROUND(SUM(Q11:Q70),3)</f>
        <v>0</v>
      </c>
      <c r="Q7" s="195"/>
    </row>
    <row r="8" spans="1:36" ht="16.5" thickTop="1" thickBot="1" x14ac:dyDescent="0.35">
      <c r="B8" s="93"/>
      <c r="C8" s="93"/>
      <c r="D8" s="93"/>
      <c r="E8" s="93"/>
      <c r="F8" s="93"/>
      <c r="G8" s="93"/>
      <c r="H8" s="93"/>
      <c r="I8" s="93"/>
    </row>
    <row r="9" spans="1:36" ht="15.75" thickBot="1" x14ac:dyDescent="0.35">
      <c r="B9" s="204" t="str">
        <f>B5</f>
        <v>1er trimestre 2026</v>
      </c>
      <c r="C9" s="205"/>
      <c r="D9" s="205"/>
      <c r="E9" s="206"/>
      <c r="F9" s="207" t="str">
        <f>F5</f>
        <v>2ème trimestre 2026</v>
      </c>
      <c r="G9" s="205"/>
      <c r="H9" s="205"/>
      <c r="I9" s="208"/>
      <c r="J9" s="204" t="str">
        <f>J5</f>
        <v>3ème trimestre 2026</v>
      </c>
      <c r="K9" s="205"/>
      <c r="L9" s="205"/>
      <c r="M9" s="206"/>
      <c r="N9" s="207" t="str">
        <f>N5</f>
        <v>4ème trimestre 2026</v>
      </c>
      <c r="O9" s="205"/>
      <c r="P9" s="205"/>
      <c r="Q9" s="206"/>
    </row>
    <row r="10" spans="1:36" s="34" customFormat="1" ht="64.5" customHeight="1" thickBot="1" x14ac:dyDescent="0.35">
      <c r="B10" s="95" t="s">
        <v>29</v>
      </c>
      <c r="C10" s="118" t="s">
        <v>39</v>
      </c>
      <c r="D10" s="87" t="s">
        <v>31</v>
      </c>
      <c r="E10" s="90" t="s">
        <v>30</v>
      </c>
      <c r="F10" s="99" t="str">
        <f t="shared" ref="F10:P10" si="0">B10</f>
        <v>Dénomination du client final  alimenté via LD (a)</v>
      </c>
      <c r="G10" s="100" t="str">
        <f t="shared" si="0"/>
        <v>Numéro du site de production (SPW) (b)</v>
      </c>
      <c r="H10" s="101" t="str">
        <f t="shared" si="0"/>
        <v>Type d'électricité fournie (verte/grise) (c)</v>
      </c>
      <c r="I10" s="102" t="str">
        <f t="shared" si="0"/>
        <v>Energie fournie via LD  (en MWh) (d)</v>
      </c>
      <c r="J10" s="88" t="str">
        <f t="shared" si="0"/>
        <v>Dénomination du client final  alimenté via LD (a)</v>
      </c>
      <c r="K10" s="89" t="str">
        <f t="shared" si="0"/>
        <v>Numéro du site de production (SPW) (b)</v>
      </c>
      <c r="L10" s="87" t="str">
        <f t="shared" si="0"/>
        <v>Type d'électricité fournie (verte/grise) (c)</v>
      </c>
      <c r="M10" s="90" t="str">
        <f t="shared" si="0"/>
        <v>Energie fournie via LD  (en MWh) (d)</v>
      </c>
      <c r="N10" s="99" t="str">
        <f t="shared" si="0"/>
        <v>Dénomination du client final  alimenté via LD (a)</v>
      </c>
      <c r="O10" s="100" t="str">
        <f t="shared" si="0"/>
        <v>Numéro du site de production (SPW) (b)</v>
      </c>
      <c r="P10" s="101" t="str">
        <f t="shared" si="0"/>
        <v>Type d'électricité fournie (verte/grise) (c)</v>
      </c>
      <c r="Q10" s="90" t="str">
        <f t="shared" ref="Q10" si="1">M10</f>
        <v>Energie fournie via LD  (en MWh) (d)</v>
      </c>
    </row>
    <row r="11" spans="1:36" s="72" customFormat="1" x14ac:dyDescent="0.3">
      <c r="A11" s="74">
        <v>1</v>
      </c>
      <c r="B11" s="107"/>
      <c r="C11" s="83"/>
      <c r="D11" s="83"/>
      <c r="E11" s="86"/>
      <c r="F11" s="110"/>
      <c r="G11" s="110"/>
      <c r="H11" s="110"/>
      <c r="I11" s="98"/>
      <c r="J11" s="107"/>
      <c r="K11" s="83"/>
      <c r="L11" s="83"/>
      <c r="M11" s="86"/>
      <c r="N11" s="109"/>
      <c r="O11" s="96"/>
      <c r="P11" s="97"/>
      <c r="Q11" s="86"/>
      <c r="AJ11" s="82" t="s">
        <v>32</v>
      </c>
    </row>
    <row r="12" spans="1:36" s="72" customFormat="1" x14ac:dyDescent="0.3">
      <c r="A12" s="75">
        <f>A11+1</f>
        <v>2</v>
      </c>
      <c r="B12" s="108"/>
      <c r="C12" s="80"/>
      <c r="D12" s="80"/>
      <c r="E12" s="76"/>
      <c r="F12" s="110"/>
      <c r="G12" s="110"/>
      <c r="H12" s="110"/>
      <c r="I12" s="94"/>
      <c r="J12" s="108"/>
      <c r="K12" s="80"/>
      <c r="L12" s="80"/>
      <c r="M12" s="76"/>
      <c r="N12" s="110"/>
      <c r="O12" s="81"/>
      <c r="P12" s="85"/>
      <c r="Q12" s="76"/>
      <c r="AJ12" s="82" t="s">
        <v>33</v>
      </c>
    </row>
    <row r="13" spans="1:36" s="72" customFormat="1" x14ac:dyDescent="0.3">
      <c r="A13" s="75">
        <f t="shared" ref="A13:A70" si="2">A12+1</f>
        <v>3</v>
      </c>
      <c r="B13" s="108"/>
      <c r="C13" s="80"/>
      <c r="D13" s="80"/>
      <c r="E13" s="76"/>
      <c r="F13" s="110"/>
      <c r="G13" s="81"/>
      <c r="H13" s="85"/>
      <c r="I13" s="94"/>
      <c r="J13" s="108"/>
      <c r="K13" s="80"/>
      <c r="L13" s="84"/>
      <c r="M13" s="76"/>
      <c r="N13" s="110"/>
      <c r="O13" s="81"/>
      <c r="P13" s="85"/>
      <c r="Q13" s="76"/>
    </row>
    <row r="14" spans="1:36" s="72" customFormat="1" x14ac:dyDescent="0.3">
      <c r="A14" s="75">
        <f t="shared" si="2"/>
        <v>4</v>
      </c>
      <c r="B14" s="108"/>
      <c r="C14" s="80"/>
      <c r="D14" s="80"/>
      <c r="E14" s="76"/>
      <c r="F14" s="110"/>
      <c r="G14" s="81"/>
      <c r="H14" s="85"/>
      <c r="I14" s="94"/>
      <c r="J14" s="108"/>
      <c r="K14" s="80"/>
      <c r="L14" s="84"/>
      <c r="M14" s="76"/>
      <c r="N14" s="110"/>
      <c r="O14" s="81"/>
      <c r="P14" s="85"/>
      <c r="Q14" s="76"/>
    </row>
    <row r="15" spans="1:36" s="72" customFormat="1" x14ac:dyDescent="0.3">
      <c r="A15" s="75">
        <f t="shared" si="2"/>
        <v>5</v>
      </c>
      <c r="B15" s="108"/>
      <c r="C15" s="80"/>
      <c r="D15" s="80"/>
      <c r="E15" s="76"/>
      <c r="F15" s="110"/>
      <c r="G15" s="81"/>
      <c r="H15" s="85"/>
      <c r="I15" s="94"/>
      <c r="J15" s="108"/>
      <c r="K15" s="80"/>
      <c r="L15" s="84"/>
      <c r="M15" s="76"/>
      <c r="N15" s="110"/>
      <c r="O15" s="81"/>
      <c r="P15" s="85"/>
      <c r="Q15" s="76"/>
    </row>
    <row r="16" spans="1:36" s="72" customFormat="1" x14ac:dyDescent="0.3">
      <c r="A16" s="75">
        <f t="shared" si="2"/>
        <v>6</v>
      </c>
      <c r="B16" s="108"/>
      <c r="C16" s="80"/>
      <c r="D16" s="80"/>
      <c r="E16" s="76"/>
      <c r="F16" s="110"/>
      <c r="G16" s="81"/>
      <c r="H16" s="85"/>
      <c r="I16" s="94"/>
      <c r="J16" s="108"/>
      <c r="K16" s="80"/>
      <c r="L16" s="84"/>
      <c r="M16" s="76"/>
      <c r="N16" s="110"/>
      <c r="O16" s="81"/>
      <c r="P16" s="85"/>
      <c r="Q16" s="76"/>
    </row>
    <row r="17" spans="1:17" s="72" customFormat="1" x14ac:dyDescent="0.3">
      <c r="A17" s="75">
        <f t="shared" si="2"/>
        <v>7</v>
      </c>
      <c r="B17" s="108"/>
      <c r="C17" s="80"/>
      <c r="D17" s="80"/>
      <c r="E17" s="76"/>
      <c r="F17" s="110"/>
      <c r="G17" s="81"/>
      <c r="H17" s="85"/>
      <c r="I17" s="94"/>
      <c r="J17" s="108"/>
      <c r="K17" s="80"/>
      <c r="L17" s="84"/>
      <c r="M17" s="76"/>
      <c r="N17" s="110"/>
      <c r="O17" s="81"/>
      <c r="P17" s="85"/>
      <c r="Q17" s="76"/>
    </row>
    <row r="18" spans="1:17" s="72" customFormat="1" x14ac:dyDescent="0.3">
      <c r="A18" s="75">
        <f t="shared" si="2"/>
        <v>8</v>
      </c>
      <c r="B18" s="108"/>
      <c r="C18" s="80"/>
      <c r="D18" s="80"/>
      <c r="E18" s="76"/>
      <c r="F18" s="110"/>
      <c r="G18" s="81"/>
      <c r="H18" s="85"/>
      <c r="I18" s="94"/>
      <c r="J18" s="108"/>
      <c r="K18" s="80"/>
      <c r="L18" s="84"/>
      <c r="M18" s="76"/>
      <c r="N18" s="110"/>
      <c r="O18" s="81"/>
      <c r="P18" s="85"/>
      <c r="Q18" s="76"/>
    </row>
    <row r="19" spans="1:17" s="72" customFormat="1" x14ac:dyDescent="0.3">
      <c r="A19" s="75">
        <f t="shared" si="2"/>
        <v>9</v>
      </c>
      <c r="B19" s="108"/>
      <c r="C19" s="80"/>
      <c r="D19" s="80"/>
      <c r="E19" s="76"/>
      <c r="F19" s="110"/>
      <c r="G19" s="81"/>
      <c r="H19" s="85"/>
      <c r="I19" s="94"/>
      <c r="J19" s="108"/>
      <c r="K19" s="80"/>
      <c r="L19" s="84"/>
      <c r="M19" s="76"/>
      <c r="N19" s="110"/>
      <c r="O19" s="81"/>
      <c r="P19" s="85"/>
      <c r="Q19" s="76"/>
    </row>
    <row r="20" spans="1:17" s="72" customFormat="1" x14ac:dyDescent="0.3">
      <c r="A20" s="75">
        <f t="shared" si="2"/>
        <v>10</v>
      </c>
      <c r="B20" s="108"/>
      <c r="C20" s="80"/>
      <c r="D20" s="80"/>
      <c r="E20" s="76"/>
      <c r="F20" s="110"/>
      <c r="G20" s="81"/>
      <c r="H20" s="85"/>
      <c r="I20" s="94"/>
      <c r="J20" s="108"/>
      <c r="K20" s="80"/>
      <c r="L20" s="84"/>
      <c r="M20" s="76"/>
      <c r="N20" s="110"/>
      <c r="O20" s="81"/>
      <c r="P20" s="85"/>
      <c r="Q20" s="76"/>
    </row>
    <row r="21" spans="1:17" s="72" customFormat="1" x14ac:dyDescent="0.3">
      <c r="A21" s="75">
        <f t="shared" si="2"/>
        <v>11</v>
      </c>
      <c r="B21" s="108"/>
      <c r="C21" s="80"/>
      <c r="D21" s="80"/>
      <c r="E21" s="76"/>
      <c r="F21" s="110"/>
      <c r="G21" s="81"/>
      <c r="H21" s="85"/>
      <c r="I21" s="94"/>
      <c r="J21" s="108"/>
      <c r="K21" s="80"/>
      <c r="L21" s="84"/>
      <c r="M21" s="76"/>
      <c r="N21" s="110"/>
      <c r="O21" s="81"/>
      <c r="P21" s="85"/>
      <c r="Q21" s="76"/>
    </row>
    <row r="22" spans="1:17" s="72" customFormat="1" x14ac:dyDescent="0.3">
      <c r="A22" s="75">
        <f t="shared" si="2"/>
        <v>12</v>
      </c>
      <c r="B22" s="108"/>
      <c r="C22" s="80"/>
      <c r="D22" s="80"/>
      <c r="E22" s="76"/>
      <c r="F22" s="110"/>
      <c r="G22" s="81"/>
      <c r="H22" s="85"/>
      <c r="I22" s="94"/>
      <c r="J22" s="108"/>
      <c r="K22" s="80"/>
      <c r="L22" s="84"/>
      <c r="M22" s="76"/>
      <c r="N22" s="110"/>
      <c r="O22" s="81"/>
      <c r="P22" s="85"/>
      <c r="Q22" s="76"/>
    </row>
    <row r="23" spans="1:17" s="72" customFormat="1" x14ac:dyDescent="0.3">
      <c r="A23" s="75">
        <f t="shared" si="2"/>
        <v>13</v>
      </c>
      <c r="B23" s="108"/>
      <c r="C23" s="80"/>
      <c r="D23" s="80"/>
      <c r="E23" s="76"/>
      <c r="F23" s="110"/>
      <c r="G23" s="81"/>
      <c r="H23" s="85"/>
      <c r="I23" s="94"/>
      <c r="J23" s="108"/>
      <c r="K23" s="80"/>
      <c r="L23" s="84"/>
      <c r="M23" s="76"/>
      <c r="N23" s="110"/>
      <c r="O23" s="81"/>
      <c r="P23" s="85"/>
      <c r="Q23" s="76"/>
    </row>
    <row r="24" spans="1:17" s="72" customFormat="1" x14ac:dyDescent="0.3">
      <c r="A24" s="75">
        <f t="shared" si="2"/>
        <v>14</v>
      </c>
      <c r="B24" s="108"/>
      <c r="C24" s="80"/>
      <c r="D24" s="80"/>
      <c r="E24" s="76"/>
      <c r="F24" s="110"/>
      <c r="G24" s="81"/>
      <c r="H24" s="85"/>
      <c r="I24" s="94"/>
      <c r="J24" s="108"/>
      <c r="K24" s="80"/>
      <c r="L24" s="84"/>
      <c r="M24" s="76"/>
      <c r="N24" s="110"/>
      <c r="O24" s="81"/>
      <c r="P24" s="85"/>
      <c r="Q24" s="76"/>
    </row>
    <row r="25" spans="1:17" s="72" customFormat="1" x14ac:dyDescent="0.3">
      <c r="A25" s="75">
        <f t="shared" si="2"/>
        <v>15</v>
      </c>
      <c r="B25" s="108"/>
      <c r="C25" s="80"/>
      <c r="D25" s="80"/>
      <c r="E25" s="76"/>
      <c r="F25" s="110"/>
      <c r="G25" s="81"/>
      <c r="H25" s="85"/>
      <c r="I25" s="94"/>
      <c r="J25" s="108"/>
      <c r="K25" s="80"/>
      <c r="L25" s="84"/>
      <c r="M25" s="76"/>
      <c r="N25" s="110"/>
      <c r="O25" s="81"/>
      <c r="P25" s="85"/>
      <c r="Q25" s="76"/>
    </row>
    <row r="26" spans="1:17" s="72" customFormat="1" x14ac:dyDescent="0.3">
      <c r="A26" s="75">
        <f t="shared" si="2"/>
        <v>16</v>
      </c>
      <c r="B26" s="108"/>
      <c r="C26" s="80"/>
      <c r="D26" s="80"/>
      <c r="E26" s="76"/>
      <c r="F26" s="110"/>
      <c r="G26" s="81"/>
      <c r="H26" s="85"/>
      <c r="I26" s="94"/>
      <c r="J26" s="108"/>
      <c r="K26" s="80"/>
      <c r="L26" s="84"/>
      <c r="M26" s="76"/>
      <c r="N26" s="110"/>
      <c r="O26" s="81"/>
      <c r="P26" s="85"/>
      <c r="Q26" s="76"/>
    </row>
    <row r="27" spans="1:17" s="72" customFormat="1" x14ac:dyDescent="0.3">
      <c r="A27" s="75">
        <f t="shared" si="2"/>
        <v>17</v>
      </c>
      <c r="B27" s="108"/>
      <c r="C27" s="80"/>
      <c r="D27" s="80"/>
      <c r="E27" s="76"/>
      <c r="F27" s="110"/>
      <c r="G27" s="81"/>
      <c r="H27" s="85"/>
      <c r="I27" s="94"/>
      <c r="J27" s="108"/>
      <c r="K27" s="80"/>
      <c r="L27" s="84"/>
      <c r="M27" s="76"/>
      <c r="N27" s="110"/>
      <c r="O27" s="81"/>
      <c r="P27" s="85"/>
      <c r="Q27" s="76"/>
    </row>
    <row r="28" spans="1:17" s="72" customFormat="1" x14ac:dyDescent="0.3">
      <c r="A28" s="75">
        <f t="shared" si="2"/>
        <v>18</v>
      </c>
      <c r="B28" s="108"/>
      <c r="C28" s="80"/>
      <c r="D28" s="80"/>
      <c r="E28" s="76"/>
      <c r="F28" s="110"/>
      <c r="G28" s="81"/>
      <c r="H28" s="85"/>
      <c r="I28" s="94"/>
      <c r="J28" s="108"/>
      <c r="K28" s="80"/>
      <c r="L28" s="84"/>
      <c r="M28" s="76"/>
      <c r="N28" s="110"/>
      <c r="O28" s="81"/>
      <c r="P28" s="85"/>
      <c r="Q28" s="76"/>
    </row>
    <row r="29" spans="1:17" s="72" customFormat="1" x14ac:dyDescent="0.3">
      <c r="A29" s="75">
        <f t="shared" si="2"/>
        <v>19</v>
      </c>
      <c r="B29" s="108"/>
      <c r="C29" s="80"/>
      <c r="D29" s="80"/>
      <c r="E29" s="76"/>
      <c r="F29" s="110"/>
      <c r="G29" s="81"/>
      <c r="H29" s="85"/>
      <c r="I29" s="94"/>
      <c r="J29" s="108"/>
      <c r="K29" s="80"/>
      <c r="L29" s="84"/>
      <c r="M29" s="76"/>
      <c r="N29" s="110"/>
      <c r="O29" s="81"/>
      <c r="P29" s="85"/>
      <c r="Q29" s="76"/>
    </row>
    <row r="30" spans="1:17" s="72" customFormat="1" x14ac:dyDescent="0.3">
      <c r="A30" s="75">
        <f t="shared" si="2"/>
        <v>20</v>
      </c>
      <c r="B30" s="108"/>
      <c r="C30" s="80"/>
      <c r="D30" s="80"/>
      <c r="E30" s="76"/>
      <c r="F30" s="110"/>
      <c r="G30" s="81"/>
      <c r="H30" s="85"/>
      <c r="I30" s="94"/>
      <c r="J30" s="108"/>
      <c r="K30" s="80"/>
      <c r="L30" s="84"/>
      <c r="M30" s="76"/>
      <c r="N30" s="110"/>
      <c r="O30" s="81"/>
      <c r="P30" s="85"/>
      <c r="Q30" s="76"/>
    </row>
    <row r="31" spans="1:17" s="72" customFormat="1" x14ac:dyDescent="0.3">
      <c r="A31" s="75">
        <f t="shared" si="2"/>
        <v>21</v>
      </c>
      <c r="B31" s="108"/>
      <c r="C31" s="80"/>
      <c r="D31" s="80"/>
      <c r="E31" s="76"/>
      <c r="F31" s="110"/>
      <c r="G31" s="81"/>
      <c r="H31" s="85"/>
      <c r="I31" s="94"/>
      <c r="J31" s="108"/>
      <c r="K31" s="80"/>
      <c r="L31" s="84"/>
      <c r="M31" s="76"/>
      <c r="N31" s="110"/>
      <c r="O31" s="81"/>
      <c r="P31" s="85"/>
      <c r="Q31" s="76"/>
    </row>
    <row r="32" spans="1:17" s="72" customFormat="1" x14ac:dyDescent="0.3">
      <c r="A32" s="75">
        <f t="shared" si="2"/>
        <v>22</v>
      </c>
      <c r="B32" s="108"/>
      <c r="C32" s="80"/>
      <c r="D32" s="80"/>
      <c r="E32" s="76"/>
      <c r="F32" s="110"/>
      <c r="G32" s="81"/>
      <c r="H32" s="85"/>
      <c r="I32" s="94"/>
      <c r="J32" s="108"/>
      <c r="K32" s="80"/>
      <c r="L32" s="84"/>
      <c r="M32" s="76"/>
      <c r="N32" s="110"/>
      <c r="O32" s="81"/>
      <c r="P32" s="85"/>
      <c r="Q32" s="76"/>
    </row>
    <row r="33" spans="1:17" s="72" customFormat="1" x14ac:dyDescent="0.3">
      <c r="A33" s="75">
        <f t="shared" si="2"/>
        <v>23</v>
      </c>
      <c r="B33" s="108"/>
      <c r="C33" s="80"/>
      <c r="D33" s="80"/>
      <c r="E33" s="76"/>
      <c r="F33" s="110"/>
      <c r="G33" s="81"/>
      <c r="H33" s="85"/>
      <c r="I33" s="94"/>
      <c r="J33" s="108"/>
      <c r="K33" s="80"/>
      <c r="L33" s="84"/>
      <c r="M33" s="76"/>
      <c r="N33" s="110"/>
      <c r="O33" s="81"/>
      <c r="P33" s="85"/>
      <c r="Q33" s="76"/>
    </row>
    <row r="34" spans="1:17" s="72" customFormat="1" x14ac:dyDescent="0.3">
      <c r="A34" s="75">
        <f t="shared" si="2"/>
        <v>24</v>
      </c>
      <c r="B34" s="108"/>
      <c r="C34" s="80"/>
      <c r="D34" s="80"/>
      <c r="E34" s="76"/>
      <c r="F34" s="110"/>
      <c r="G34" s="81"/>
      <c r="H34" s="85"/>
      <c r="I34" s="94"/>
      <c r="J34" s="108"/>
      <c r="K34" s="80"/>
      <c r="L34" s="84"/>
      <c r="M34" s="76"/>
      <c r="N34" s="110"/>
      <c r="O34" s="81"/>
      <c r="P34" s="85"/>
      <c r="Q34" s="76"/>
    </row>
    <row r="35" spans="1:17" s="72" customFormat="1" x14ac:dyDescent="0.3">
      <c r="A35" s="75">
        <f t="shared" si="2"/>
        <v>25</v>
      </c>
      <c r="B35" s="108"/>
      <c r="C35" s="80"/>
      <c r="D35" s="80"/>
      <c r="E35" s="76"/>
      <c r="F35" s="110"/>
      <c r="G35" s="81"/>
      <c r="H35" s="85"/>
      <c r="I35" s="94"/>
      <c r="J35" s="108"/>
      <c r="K35" s="80"/>
      <c r="L35" s="84"/>
      <c r="M35" s="76"/>
      <c r="N35" s="110"/>
      <c r="O35" s="81"/>
      <c r="P35" s="85"/>
      <c r="Q35" s="76"/>
    </row>
    <row r="36" spans="1:17" s="72" customFormat="1" x14ac:dyDescent="0.3">
      <c r="A36" s="75">
        <f t="shared" si="2"/>
        <v>26</v>
      </c>
      <c r="B36" s="108"/>
      <c r="C36" s="80"/>
      <c r="D36" s="80"/>
      <c r="E36" s="76"/>
      <c r="F36" s="110"/>
      <c r="G36" s="81"/>
      <c r="H36" s="85"/>
      <c r="I36" s="94"/>
      <c r="J36" s="108"/>
      <c r="K36" s="80"/>
      <c r="L36" s="84"/>
      <c r="M36" s="76"/>
      <c r="N36" s="110"/>
      <c r="O36" s="81"/>
      <c r="P36" s="85"/>
      <c r="Q36" s="76"/>
    </row>
    <row r="37" spans="1:17" s="72" customFormat="1" x14ac:dyDescent="0.3">
      <c r="A37" s="75">
        <f t="shared" si="2"/>
        <v>27</v>
      </c>
      <c r="B37" s="108"/>
      <c r="C37" s="80"/>
      <c r="D37" s="80"/>
      <c r="E37" s="76"/>
      <c r="F37" s="110"/>
      <c r="G37" s="81"/>
      <c r="H37" s="85"/>
      <c r="I37" s="94"/>
      <c r="J37" s="108"/>
      <c r="K37" s="80"/>
      <c r="L37" s="84"/>
      <c r="M37" s="76"/>
      <c r="N37" s="110"/>
      <c r="O37" s="81"/>
      <c r="P37" s="85"/>
      <c r="Q37" s="76"/>
    </row>
    <row r="38" spans="1:17" s="72" customFormat="1" x14ac:dyDescent="0.3">
      <c r="A38" s="75">
        <f t="shared" si="2"/>
        <v>28</v>
      </c>
      <c r="B38" s="108"/>
      <c r="C38" s="80"/>
      <c r="D38" s="80"/>
      <c r="E38" s="76"/>
      <c r="F38" s="110"/>
      <c r="G38" s="81"/>
      <c r="H38" s="85"/>
      <c r="I38" s="94"/>
      <c r="J38" s="108"/>
      <c r="K38" s="80"/>
      <c r="L38" s="84"/>
      <c r="M38" s="76"/>
      <c r="N38" s="110"/>
      <c r="O38" s="81"/>
      <c r="P38" s="85"/>
      <c r="Q38" s="76"/>
    </row>
    <row r="39" spans="1:17" s="72" customFormat="1" x14ac:dyDescent="0.3">
      <c r="A39" s="75">
        <f t="shared" si="2"/>
        <v>29</v>
      </c>
      <c r="B39" s="108"/>
      <c r="C39" s="80"/>
      <c r="D39" s="80"/>
      <c r="E39" s="76"/>
      <c r="F39" s="110"/>
      <c r="G39" s="81"/>
      <c r="H39" s="85"/>
      <c r="I39" s="94"/>
      <c r="J39" s="108"/>
      <c r="K39" s="80"/>
      <c r="L39" s="84"/>
      <c r="M39" s="76"/>
      <c r="N39" s="110"/>
      <c r="O39" s="81"/>
      <c r="P39" s="85"/>
      <c r="Q39" s="76"/>
    </row>
    <row r="40" spans="1:17" s="72" customFormat="1" x14ac:dyDescent="0.3">
      <c r="A40" s="75">
        <f t="shared" si="2"/>
        <v>30</v>
      </c>
      <c r="B40" s="108"/>
      <c r="C40" s="80"/>
      <c r="D40" s="80"/>
      <c r="E40" s="76"/>
      <c r="F40" s="110"/>
      <c r="G40" s="81"/>
      <c r="H40" s="85"/>
      <c r="I40" s="94"/>
      <c r="J40" s="108"/>
      <c r="K40" s="80"/>
      <c r="L40" s="84"/>
      <c r="M40" s="76"/>
      <c r="N40" s="110"/>
      <c r="O40" s="81"/>
      <c r="P40" s="85"/>
      <c r="Q40" s="76"/>
    </row>
    <row r="41" spans="1:17" s="72" customFormat="1" x14ac:dyDescent="0.3">
      <c r="A41" s="75">
        <f t="shared" si="2"/>
        <v>31</v>
      </c>
      <c r="B41" s="108"/>
      <c r="C41" s="80"/>
      <c r="D41" s="80"/>
      <c r="E41" s="76"/>
      <c r="F41" s="110"/>
      <c r="G41" s="81"/>
      <c r="H41" s="85"/>
      <c r="I41" s="94"/>
      <c r="J41" s="108"/>
      <c r="K41" s="80"/>
      <c r="L41" s="84"/>
      <c r="M41" s="76"/>
      <c r="N41" s="110"/>
      <c r="O41" s="81"/>
      <c r="P41" s="85"/>
      <c r="Q41" s="76"/>
    </row>
    <row r="42" spans="1:17" s="72" customFormat="1" x14ac:dyDescent="0.3">
      <c r="A42" s="75">
        <f t="shared" si="2"/>
        <v>32</v>
      </c>
      <c r="B42" s="108"/>
      <c r="C42" s="80"/>
      <c r="D42" s="80"/>
      <c r="E42" s="76"/>
      <c r="F42" s="110"/>
      <c r="G42" s="81"/>
      <c r="H42" s="85"/>
      <c r="I42" s="94"/>
      <c r="J42" s="108"/>
      <c r="K42" s="80"/>
      <c r="L42" s="84"/>
      <c r="M42" s="76"/>
      <c r="N42" s="110"/>
      <c r="O42" s="81"/>
      <c r="P42" s="85"/>
      <c r="Q42" s="76"/>
    </row>
    <row r="43" spans="1:17" s="72" customFormat="1" x14ac:dyDescent="0.3">
      <c r="A43" s="75">
        <f t="shared" si="2"/>
        <v>33</v>
      </c>
      <c r="B43" s="108"/>
      <c r="C43" s="80"/>
      <c r="D43" s="80"/>
      <c r="E43" s="76"/>
      <c r="F43" s="110"/>
      <c r="G43" s="81"/>
      <c r="H43" s="85"/>
      <c r="I43" s="94"/>
      <c r="J43" s="108"/>
      <c r="K43" s="80"/>
      <c r="L43" s="84"/>
      <c r="M43" s="76"/>
      <c r="N43" s="110"/>
      <c r="O43" s="81"/>
      <c r="P43" s="85"/>
      <c r="Q43" s="76"/>
    </row>
    <row r="44" spans="1:17" s="72" customFormat="1" x14ac:dyDescent="0.3">
      <c r="A44" s="75">
        <f t="shared" si="2"/>
        <v>34</v>
      </c>
      <c r="B44" s="108"/>
      <c r="C44" s="80"/>
      <c r="D44" s="80"/>
      <c r="E44" s="76"/>
      <c r="F44" s="110"/>
      <c r="G44" s="81"/>
      <c r="H44" s="85"/>
      <c r="I44" s="94"/>
      <c r="J44" s="108"/>
      <c r="K44" s="80"/>
      <c r="L44" s="84"/>
      <c r="M44" s="76"/>
      <c r="N44" s="110"/>
      <c r="O44" s="81"/>
      <c r="P44" s="85"/>
      <c r="Q44" s="76"/>
    </row>
    <row r="45" spans="1:17" s="72" customFormat="1" x14ac:dyDescent="0.3">
      <c r="A45" s="75">
        <f t="shared" si="2"/>
        <v>35</v>
      </c>
      <c r="B45" s="108"/>
      <c r="C45" s="80"/>
      <c r="D45" s="80"/>
      <c r="E45" s="76"/>
      <c r="F45" s="110"/>
      <c r="G45" s="81"/>
      <c r="H45" s="85"/>
      <c r="I45" s="94"/>
      <c r="J45" s="108"/>
      <c r="K45" s="80"/>
      <c r="L45" s="84"/>
      <c r="M45" s="76"/>
      <c r="N45" s="110"/>
      <c r="O45" s="81"/>
      <c r="P45" s="85"/>
      <c r="Q45" s="76"/>
    </row>
    <row r="46" spans="1:17" s="72" customFormat="1" x14ac:dyDescent="0.3">
      <c r="A46" s="75">
        <f t="shared" si="2"/>
        <v>36</v>
      </c>
      <c r="B46" s="108"/>
      <c r="C46" s="80"/>
      <c r="D46" s="80"/>
      <c r="E46" s="76"/>
      <c r="F46" s="110"/>
      <c r="G46" s="81"/>
      <c r="H46" s="85"/>
      <c r="I46" s="94"/>
      <c r="J46" s="108"/>
      <c r="K46" s="80"/>
      <c r="L46" s="84"/>
      <c r="M46" s="76"/>
      <c r="N46" s="110"/>
      <c r="O46" s="81"/>
      <c r="P46" s="85"/>
      <c r="Q46" s="76"/>
    </row>
    <row r="47" spans="1:17" s="72" customFormat="1" x14ac:dyDescent="0.3">
      <c r="A47" s="75">
        <f t="shared" si="2"/>
        <v>37</v>
      </c>
      <c r="B47" s="108"/>
      <c r="C47" s="80"/>
      <c r="D47" s="80"/>
      <c r="E47" s="76"/>
      <c r="F47" s="110"/>
      <c r="G47" s="81"/>
      <c r="H47" s="85"/>
      <c r="I47" s="94"/>
      <c r="J47" s="108"/>
      <c r="K47" s="80"/>
      <c r="L47" s="84"/>
      <c r="M47" s="76"/>
      <c r="N47" s="110"/>
      <c r="O47" s="81"/>
      <c r="P47" s="85"/>
      <c r="Q47" s="76"/>
    </row>
    <row r="48" spans="1:17" s="72" customFormat="1" x14ac:dyDescent="0.3">
      <c r="A48" s="75">
        <f t="shared" si="2"/>
        <v>38</v>
      </c>
      <c r="B48" s="108"/>
      <c r="C48" s="80"/>
      <c r="D48" s="80"/>
      <c r="E48" s="76"/>
      <c r="F48" s="110"/>
      <c r="G48" s="81"/>
      <c r="H48" s="85"/>
      <c r="I48" s="94"/>
      <c r="J48" s="108"/>
      <c r="K48" s="80"/>
      <c r="L48" s="84"/>
      <c r="M48" s="76"/>
      <c r="N48" s="110"/>
      <c r="O48" s="81"/>
      <c r="P48" s="85"/>
      <c r="Q48" s="76"/>
    </row>
    <row r="49" spans="1:17" s="72" customFormat="1" x14ac:dyDescent="0.3">
      <c r="A49" s="75">
        <f t="shared" si="2"/>
        <v>39</v>
      </c>
      <c r="B49" s="108"/>
      <c r="C49" s="80"/>
      <c r="D49" s="80"/>
      <c r="E49" s="76"/>
      <c r="F49" s="110"/>
      <c r="G49" s="81"/>
      <c r="H49" s="85"/>
      <c r="I49" s="94"/>
      <c r="J49" s="108"/>
      <c r="K49" s="80"/>
      <c r="L49" s="84"/>
      <c r="M49" s="76"/>
      <c r="N49" s="110"/>
      <c r="O49" s="81"/>
      <c r="P49" s="85"/>
      <c r="Q49" s="76"/>
    </row>
    <row r="50" spans="1:17" s="72" customFormat="1" x14ac:dyDescent="0.3">
      <c r="A50" s="75">
        <f t="shared" si="2"/>
        <v>40</v>
      </c>
      <c r="B50" s="108"/>
      <c r="C50" s="80"/>
      <c r="D50" s="80"/>
      <c r="E50" s="76"/>
      <c r="F50" s="110"/>
      <c r="G50" s="81"/>
      <c r="H50" s="85"/>
      <c r="I50" s="94"/>
      <c r="J50" s="108"/>
      <c r="K50" s="80"/>
      <c r="L50" s="84"/>
      <c r="M50" s="76"/>
      <c r="N50" s="110"/>
      <c r="O50" s="81"/>
      <c r="P50" s="85"/>
      <c r="Q50" s="76"/>
    </row>
    <row r="51" spans="1:17" s="72" customFormat="1" x14ac:dyDescent="0.3">
      <c r="A51" s="75">
        <f t="shared" si="2"/>
        <v>41</v>
      </c>
      <c r="B51" s="108"/>
      <c r="C51" s="80"/>
      <c r="D51" s="80"/>
      <c r="E51" s="76"/>
      <c r="F51" s="110"/>
      <c r="G51" s="81"/>
      <c r="H51" s="85"/>
      <c r="I51" s="94"/>
      <c r="J51" s="108"/>
      <c r="K51" s="80"/>
      <c r="L51" s="84"/>
      <c r="M51" s="76"/>
      <c r="N51" s="110"/>
      <c r="O51" s="81"/>
      <c r="P51" s="85"/>
      <c r="Q51" s="76"/>
    </row>
    <row r="52" spans="1:17" s="72" customFormat="1" x14ac:dyDescent="0.3">
      <c r="A52" s="75">
        <f t="shared" si="2"/>
        <v>42</v>
      </c>
      <c r="B52" s="108"/>
      <c r="C52" s="80"/>
      <c r="D52" s="80"/>
      <c r="E52" s="76"/>
      <c r="F52" s="110"/>
      <c r="G52" s="81"/>
      <c r="H52" s="85"/>
      <c r="I52" s="94"/>
      <c r="J52" s="108"/>
      <c r="K52" s="80"/>
      <c r="L52" s="84"/>
      <c r="M52" s="76"/>
      <c r="N52" s="110"/>
      <c r="O52" s="81"/>
      <c r="P52" s="85"/>
      <c r="Q52" s="76"/>
    </row>
    <row r="53" spans="1:17" s="72" customFormat="1" x14ac:dyDescent="0.3">
      <c r="A53" s="75">
        <f t="shared" si="2"/>
        <v>43</v>
      </c>
      <c r="B53" s="108"/>
      <c r="C53" s="80"/>
      <c r="D53" s="80"/>
      <c r="E53" s="76"/>
      <c r="F53" s="110"/>
      <c r="G53" s="81"/>
      <c r="H53" s="85"/>
      <c r="I53" s="94"/>
      <c r="J53" s="108"/>
      <c r="K53" s="80"/>
      <c r="L53" s="84"/>
      <c r="M53" s="76"/>
      <c r="N53" s="110"/>
      <c r="O53" s="81"/>
      <c r="P53" s="85"/>
      <c r="Q53" s="76"/>
    </row>
    <row r="54" spans="1:17" s="72" customFormat="1" x14ac:dyDescent="0.3">
      <c r="A54" s="75">
        <f t="shared" si="2"/>
        <v>44</v>
      </c>
      <c r="B54" s="108"/>
      <c r="C54" s="80"/>
      <c r="D54" s="80"/>
      <c r="E54" s="76"/>
      <c r="F54" s="110"/>
      <c r="G54" s="81"/>
      <c r="H54" s="85"/>
      <c r="I54" s="94"/>
      <c r="J54" s="108"/>
      <c r="K54" s="80"/>
      <c r="L54" s="84"/>
      <c r="M54" s="76"/>
      <c r="N54" s="110"/>
      <c r="O54" s="81"/>
      <c r="P54" s="85"/>
      <c r="Q54" s="76"/>
    </row>
    <row r="55" spans="1:17" s="72" customFormat="1" x14ac:dyDescent="0.3">
      <c r="A55" s="75">
        <f t="shared" si="2"/>
        <v>45</v>
      </c>
      <c r="B55" s="108"/>
      <c r="C55" s="80"/>
      <c r="D55" s="80"/>
      <c r="E55" s="76"/>
      <c r="F55" s="110"/>
      <c r="G55" s="81"/>
      <c r="H55" s="85"/>
      <c r="I55" s="94"/>
      <c r="J55" s="108"/>
      <c r="K55" s="80"/>
      <c r="L55" s="84"/>
      <c r="M55" s="76"/>
      <c r="N55" s="110"/>
      <c r="O55" s="81"/>
      <c r="P55" s="85"/>
      <c r="Q55" s="76"/>
    </row>
    <row r="56" spans="1:17" s="72" customFormat="1" x14ac:dyDescent="0.3">
      <c r="A56" s="75">
        <f t="shared" si="2"/>
        <v>46</v>
      </c>
      <c r="B56" s="108"/>
      <c r="C56" s="80"/>
      <c r="D56" s="80"/>
      <c r="E56" s="76"/>
      <c r="F56" s="110"/>
      <c r="G56" s="81"/>
      <c r="H56" s="85"/>
      <c r="I56" s="94"/>
      <c r="J56" s="108"/>
      <c r="K56" s="80"/>
      <c r="L56" s="84"/>
      <c r="M56" s="76"/>
      <c r="N56" s="110"/>
      <c r="O56" s="81"/>
      <c r="P56" s="85"/>
      <c r="Q56" s="76"/>
    </row>
    <row r="57" spans="1:17" s="72" customFormat="1" x14ac:dyDescent="0.3">
      <c r="A57" s="75">
        <f t="shared" si="2"/>
        <v>47</v>
      </c>
      <c r="B57" s="108"/>
      <c r="C57" s="80"/>
      <c r="D57" s="80"/>
      <c r="E57" s="76"/>
      <c r="F57" s="110"/>
      <c r="G57" s="81"/>
      <c r="H57" s="85"/>
      <c r="I57" s="94"/>
      <c r="J57" s="108"/>
      <c r="K57" s="80"/>
      <c r="L57" s="84"/>
      <c r="M57" s="76"/>
      <c r="N57" s="110"/>
      <c r="O57" s="81"/>
      <c r="P57" s="85"/>
      <c r="Q57" s="76"/>
    </row>
    <row r="58" spans="1:17" s="72" customFormat="1" x14ac:dyDescent="0.3">
      <c r="A58" s="75">
        <f t="shared" si="2"/>
        <v>48</v>
      </c>
      <c r="B58" s="108"/>
      <c r="C58" s="80"/>
      <c r="D58" s="80"/>
      <c r="E58" s="76"/>
      <c r="F58" s="110"/>
      <c r="G58" s="81"/>
      <c r="H58" s="85"/>
      <c r="I58" s="94"/>
      <c r="J58" s="108"/>
      <c r="K58" s="80"/>
      <c r="L58" s="84"/>
      <c r="M58" s="76"/>
      <c r="N58" s="110"/>
      <c r="O58" s="81"/>
      <c r="P58" s="85"/>
      <c r="Q58" s="76"/>
    </row>
    <row r="59" spans="1:17" s="72" customFormat="1" x14ac:dyDescent="0.3">
      <c r="A59" s="75">
        <f t="shared" si="2"/>
        <v>49</v>
      </c>
      <c r="B59" s="108"/>
      <c r="C59" s="80"/>
      <c r="D59" s="80"/>
      <c r="E59" s="76"/>
      <c r="F59" s="110"/>
      <c r="G59" s="81"/>
      <c r="H59" s="85"/>
      <c r="I59" s="94"/>
      <c r="J59" s="108"/>
      <c r="K59" s="80"/>
      <c r="L59" s="84"/>
      <c r="M59" s="76"/>
      <c r="N59" s="110"/>
      <c r="O59" s="81"/>
      <c r="P59" s="85"/>
      <c r="Q59" s="76"/>
    </row>
    <row r="60" spans="1:17" s="72" customFormat="1" x14ac:dyDescent="0.3">
      <c r="A60" s="75">
        <f t="shared" si="2"/>
        <v>50</v>
      </c>
      <c r="B60" s="108"/>
      <c r="C60" s="80"/>
      <c r="D60" s="80"/>
      <c r="E60" s="76"/>
      <c r="F60" s="110"/>
      <c r="G60" s="81"/>
      <c r="H60" s="85"/>
      <c r="I60" s="94"/>
      <c r="J60" s="108"/>
      <c r="K60" s="80"/>
      <c r="L60" s="84"/>
      <c r="M60" s="76"/>
      <c r="N60" s="110"/>
      <c r="O60" s="81"/>
      <c r="P60" s="85"/>
      <c r="Q60" s="76"/>
    </row>
    <row r="61" spans="1:17" s="72" customFormat="1" x14ac:dyDescent="0.3">
      <c r="A61" s="75">
        <f t="shared" si="2"/>
        <v>51</v>
      </c>
      <c r="B61" s="108"/>
      <c r="C61" s="80"/>
      <c r="D61" s="80"/>
      <c r="E61" s="76"/>
      <c r="F61" s="110"/>
      <c r="G61" s="81"/>
      <c r="H61" s="85"/>
      <c r="I61" s="94"/>
      <c r="J61" s="108"/>
      <c r="K61" s="80"/>
      <c r="L61" s="84"/>
      <c r="M61" s="76"/>
      <c r="N61" s="110"/>
      <c r="O61" s="81"/>
      <c r="P61" s="85"/>
      <c r="Q61" s="76"/>
    </row>
    <row r="62" spans="1:17" s="72" customFormat="1" x14ac:dyDescent="0.3">
      <c r="A62" s="75">
        <f t="shared" si="2"/>
        <v>52</v>
      </c>
      <c r="B62" s="108"/>
      <c r="C62" s="80"/>
      <c r="D62" s="80"/>
      <c r="E62" s="76"/>
      <c r="F62" s="110"/>
      <c r="G62" s="81"/>
      <c r="H62" s="85"/>
      <c r="I62" s="94"/>
      <c r="J62" s="108"/>
      <c r="K62" s="80"/>
      <c r="L62" s="84"/>
      <c r="M62" s="76"/>
      <c r="N62" s="110"/>
      <c r="O62" s="81"/>
      <c r="P62" s="85"/>
      <c r="Q62" s="76"/>
    </row>
    <row r="63" spans="1:17" s="72" customFormat="1" x14ac:dyDescent="0.3">
      <c r="A63" s="75">
        <f t="shared" si="2"/>
        <v>53</v>
      </c>
      <c r="B63" s="108"/>
      <c r="C63" s="80"/>
      <c r="D63" s="80"/>
      <c r="E63" s="76"/>
      <c r="F63" s="110"/>
      <c r="G63" s="81"/>
      <c r="H63" s="85"/>
      <c r="I63" s="94"/>
      <c r="J63" s="108"/>
      <c r="K63" s="80"/>
      <c r="L63" s="84"/>
      <c r="M63" s="76"/>
      <c r="N63" s="110"/>
      <c r="O63" s="81"/>
      <c r="P63" s="85"/>
      <c r="Q63" s="76"/>
    </row>
    <row r="64" spans="1:17" s="72" customFormat="1" x14ac:dyDescent="0.3">
      <c r="A64" s="75">
        <f t="shared" si="2"/>
        <v>54</v>
      </c>
      <c r="B64" s="108"/>
      <c r="C64" s="80"/>
      <c r="D64" s="80"/>
      <c r="E64" s="76"/>
      <c r="F64" s="110"/>
      <c r="G64" s="81"/>
      <c r="H64" s="85"/>
      <c r="I64" s="94"/>
      <c r="J64" s="108"/>
      <c r="K64" s="80"/>
      <c r="L64" s="84"/>
      <c r="M64" s="76"/>
      <c r="N64" s="110"/>
      <c r="O64" s="81"/>
      <c r="P64" s="85"/>
      <c r="Q64" s="76"/>
    </row>
    <row r="65" spans="1:17" s="72" customFormat="1" x14ac:dyDescent="0.3">
      <c r="A65" s="75">
        <f t="shared" si="2"/>
        <v>55</v>
      </c>
      <c r="B65" s="108"/>
      <c r="C65" s="80"/>
      <c r="D65" s="80"/>
      <c r="E65" s="76"/>
      <c r="F65" s="110"/>
      <c r="G65" s="81"/>
      <c r="H65" s="85"/>
      <c r="I65" s="94"/>
      <c r="J65" s="108"/>
      <c r="K65" s="80"/>
      <c r="L65" s="84"/>
      <c r="M65" s="76"/>
      <c r="N65" s="110"/>
      <c r="O65" s="81"/>
      <c r="P65" s="85"/>
      <c r="Q65" s="76"/>
    </row>
    <row r="66" spans="1:17" s="72" customFormat="1" x14ac:dyDescent="0.3">
      <c r="A66" s="75">
        <f t="shared" si="2"/>
        <v>56</v>
      </c>
      <c r="B66" s="108"/>
      <c r="C66" s="80"/>
      <c r="D66" s="80"/>
      <c r="E66" s="76"/>
      <c r="F66" s="110"/>
      <c r="G66" s="81"/>
      <c r="H66" s="85"/>
      <c r="I66" s="94"/>
      <c r="J66" s="108"/>
      <c r="K66" s="80"/>
      <c r="L66" s="84"/>
      <c r="M66" s="76"/>
      <c r="N66" s="110"/>
      <c r="O66" s="81"/>
      <c r="P66" s="85"/>
      <c r="Q66" s="76"/>
    </row>
    <row r="67" spans="1:17" s="72" customFormat="1" x14ac:dyDescent="0.3">
      <c r="A67" s="75">
        <f t="shared" si="2"/>
        <v>57</v>
      </c>
      <c r="B67" s="108"/>
      <c r="C67" s="80"/>
      <c r="D67" s="80"/>
      <c r="E67" s="76"/>
      <c r="F67" s="110"/>
      <c r="G67" s="81"/>
      <c r="H67" s="85"/>
      <c r="I67" s="94"/>
      <c r="J67" s="108"/>
      <c r="K67" s="80"/>
      <c r="L67" s="84"/>
      <c r="M67" s="76"/>
      <c r="N67" s="110"/>
      <c r="O67" s="81"/>
      <c r="P67" s="85"/>
      <c r="Q67" s="76"/>
    </row>
    <row r="68" spans="1:17" s="72" customFormat="1" x14ac:dyDescent="0.3">
      <c r="A68" s="75">
        <f t="shared" si="2"/>
        <v>58</v>
      </c>
      <c r="B68" s="108"/>
      <c r="C68" s="80"/>
      <c r="D68" s="80"/>
      <c r="E68" s="76"/>
      <c r="F68" s="110"/>
      <c r="G68" s="81"/>
      <c r="H68" s="85"/>
      <c r="I68" s="94"/>
      <c r="J68" s="108"/>
      <c r="K68" s="80"/>
      <c r="L68" s="84"/>
      <c r="M68" s="76"/>
      <c r="N68" s="110"/>
      <c r="O68" s="81"/>
      <c r="P68" s="85"/>
      <c r="Q68" s="76"/>
    </row>
    <row r="69" spans="1:17" s="72" customFormat="1" x14ac:dyDescent="0.3">
      <c r="A69" s="75">
        <f t="shared" si="2"/>
        <v>59</v>
      </c>
      <c r="B69" s="108"/>
      <c r="C69" s="80"/>
      <c r="D69" s="80"/>
      <c r="E69" s="76"/>
      <c r="F69" s="110"/>
      <c r="G69" s="81"/>
      <c r="H69" s="85"/>
      <c r="I69" s="94"/>
      <c r="J69" s="108"/>
      <c r="K69" s="80"/>
      <c r="L69" s="84"/>
      <c r="M69" s="76"/>
      <c r="N69" s="110"/>
      <c r="O69" s="81"/>
      <c r="P69" s="85"/>
      <c r="Q69" s="76"/>
    </row>
    <row r="70" spans="1:17" s="72" customFormat="1" x14ac:dyDescent="0.3">
      <c r="A70" s="75">
        <f t="shared" si="2"/>
        <v>60</v>
      </c>
      <c r="B70" s="108"/>
      <c r="C70" s="80"/>
      <c r="D70" s="80"/>
      <c r="E70" s="76"/>
      <c r="F70" s="110"/>
      <c r="G70" s="81"/>
      <c r="H70" s="85"/>
      <c r="I70" s="94"/>
      <c r="J70" s="108"/>
      <c r="K70" s="80"/>
      <c r="L70" s="84"/>
      <c r="M70" s="76"/>
      <c r="N70" s="110"/>
      <c r="O70" s="81"/>
      <c r="P70" s="85"/>
      <c r="Q70" s="76"/>
    </row>
    <row r="71" spans="1:17" s="72" customFormat="1" x14ac:dyDescent="0.3"/>
    <row r="72" spans="1:17" s="72" customFormat="1" x14ac:dyDescent="0.3">
      <c r="E72" s="78"/>
    </row>
    <row r="73" spans="1:17" s="72" customFormat="1" x14ac:dyDescent="0.3"/>
    <row r="74" spans="1:17" s="72" customFormat="1" x14ac:dyDescent="0.3"/>
    <row r="75" spans="1:17" s="72" customFormat="1" x14ac:dyDescent="0.3"/>
    <row r="76" spans="1:17" s="72" customFormat="1" x14ac:dyDescent="0.3"/>
    <row r="77" spans="1:17" s="72" customFormat="1" x14ac:dyDescent="0.3"/>
    <row r="78" spans="1:17" s="72" customFormat="1" x14ac:dyDescent="0.3"/>
    <row r="79" spans="1:17" s="72" customFormat="1" x14ac:dyDescent="0.3"/>
    <row r="80" spans="1:17" s="72" customFormat="1" x14ac:dyDescent="0.3"/>
    <row r="81" s="72" customFormat="1" x14ac:dyDescent="0.3"/>
    <row r="82" s="72" customFormat="1" x14ac:dyDescent="0.3"/>
    <row r="83" s="72" customFormat="1" x14ac:dyDescent="0.3"/>
    <row r="84" s="72" customFormat="1" x14ac:dyDescent="0.3"/>
    <row r="85" s="72" customFormat="1" x14ac:dyDescent="0.3"/>
    <row r="86" s="72" customFormat="1" x14ac:dyDescent="0.3"/>
    <row r="87" s="72" customFormat="1" x14ac:dyDescent="0.3"/>
    <row r="88" s="72" customFormat="1" x14ac:dyDescent="0.3"/>
    <row r="89" s="72" customFormat="1" x14ac:dyDescent="0.3"/>
    <row r="90" s="72" customFormat="1" x14ac:dyDescent="0.3"/>
    <row r="91" s="72" customFormat="1" x14ac:dyDescent="0.3"/>
    <row r="92" s="72" customFormat="1" x14ac:dyDescent="0.3"/>
    <row r="93" s="72" customFormat="1" x14ac:dyDescent="0.3"/>
    <row r="94" s="72" customFormat="1" x14ac:dyDescent="0.3"/>
    <row r="95" s="72" customFormat="1" x14ac:dyDescent="0.3"/>
    <row r="96" s="72" customFormat="1" x14ac:dyDescent="0.3"/>
    <row r="97" s="72" customFormat="1" x14ac:dyDescent="0.3"/>
    <row r="98" s="72" customFormat="1" x14ac:dyDescent="0.3"/>
    <row r="99" s="72" customFormat="1" x14ac:dyDescent="0.3"/>
    <row r="100" s="72" customFormat="1" x14ac:dyDescent="0.3"/>
    <row r="101" s="72" customFormat="1" x14ac:dyDescent="0.3"/>
    <row r="102" s="72" customFormat="1" x14ac:dyDescent="0.3"/>
    <row r="103" s="72" customFormat="1" x14ac:dyDescent="0.3"/>
    <row r="104" s="72" customFormat="1" x14ac:dyDescent="0.3"/>
    <row r="105" s="72" customFormat="1" x14ac:dyDescent="0.3"/>
    <row r="106" s="72" customFormat="1" x14ac:dyDescent="0.3"/>
    <row r="107" s="72" customFormat="1" x14ac:dyDescent="0.3"/>
    <row r="108" s="72" customFormat="1" x14ac:dyDescent="0.3"/>
    <row r="109" s="72" customFormat="1" x14ac:dyDescent="0.3"/>
    <row r="110" s="72" customFormat="1" x14ac:dyDescent="0.3"/>
    <row r="111" s="72" customFormat="1" x14ac:dyDescent="0.3"/>
    <row r="112" s="72" customFormat="1" x14ac:dyDescent="0.3"/>
    <row r="113" s="72" customFormat="1" x14ac:dyDescent="0.3"/>
    <row r="114" s="72" customFormat="1" x14ac:dyDescent="0.3"/>
    <row r="115" s="72" customFormat="1" x14ac:dyDescent="0.3"/>
    <row r="116" s="72" customFormat="1" x14ac:dyDescent="0.3"/>
    <row r="117" s="72" customFormat="1" x14ac:dyDescent="0.3"/>
    <row r="118" s="72" customFormat="1" x14ac:dyDescent="0.3"/>
    <row r="119" s="72" customFormat="1" x14ac:dyDescent="0.3"/>
    <row r="120" s="72" customFormat="1" x14ac:dyDescent="0.3"/>
    <row r="121" s="72" customFormat="1" x14ac:dyDescent="0.3"/>
    <row r="122" s="72" customFormat="1" x14ac:dyDescent="0.3"/>
    <row r="123" s="72" customFormat="1" x14ac:dyDescent="0.3"/>
    <row r="124" s="72" customFormat="1" x14ac:dyDescent="0.3"/>
    <row r="125" s="72" customFormat="1" x14ac:dyDescent="0.3"/>
    <row r="126" s="72" customFormat="1" x14ac:dyDescent="0.3"/>
    <row r="127" s="72" customFormat="1" x14ac:dyDescent="0.3"/>
    <row r="128" s="72" customFormat="1" x14ac:dyDescent="0.3"/>
    <row r="129" s="72" customFormat="1" x14ac:dyDescent="0.3"/>
    <row r="130" s="72" customFormat="1" x14ac:dyDescent="0.3"/>
    <row r="131" s="72" customFormat="1" x14ac:dyDescent="0.3"/>
    <row r="132" s="72" customFormat="1" x14ac:dyDescent="0.3"/>
    <row r="133" s="72" customFormat="1" x14ac:dyDescent="0.3"/>
    <row r="134" s="72" customFormat="1" x14ac:dyDescent="0.3"/>
    <row r="135" s="72" customFormat="1" x14ac:dyDescent="0.3"/>
    <row r="136" s="72" customFormat="1" x14ac:dyDescent="0.3"/>
    <row r="137" s="72" customFormat="1" x14ac:dyDescent="0.3"/>
    <row r="138" s="72" customFormat="1" x14ac:dyDescent="0.3"/>
    <row r="139" s="72" customFormat="1" x14ac:dyDescent="0.3"/>
    <row r="140" s="72" customFormat="1" x14ac:dyDescent="0.3"/>
    <row r="141" s="72" customFormat="1" x14ac:dyDescent="0.3"/>
    <row r="142" s="72" customFormat="1" x14ac:dyDescent="0.3"/>
    <row r="143" s="72" customFormat="1" x14ac:dyDescent="0.3"/>
    <row r="144" s="72" customFormat="1" x14ac:dyDescent="0.3"/>
    <row r="145" s="72" customFormat="1" x14ac:dyDescent="0.3"/>
    <row r="146" s="72" customFormat="1" x14ac:dyDescent="0.3"/>
    <row r="147" s="72" customFormat="1" x14ac:dyDescent="0.3"/>
    <row r="148" s="72" customFormat="1" x14ac:dyDescent="0.3"/>
    <row r="149" s="72" customFormat="1" x14ac:dyDescent="0.3"/>
    <row r="150" s="72" customFormat="1" x14ac:dyDescent="0.3"/>
    <row r="151" s="72" customFormat="1" x14ac:dyDescent="0.3"/>
    <row r="152" s="72" customFormat="1" x14ac:dyDescent="0.3"/>
    <row r="153" s="72" customFormat="1" x14ac:dyDescent="0.3"/>
    <row r="154" s="72" customFormat="1" x14ac:dyDescent="0.3"/>
    <row r="155" s="72" customFormat="1" x14ac:dyDescent="0.3"/>
    <row r="156" s="72" customFormat="1" x14ac:dyDescent="0.3"/>
    <row r="157" s="72" customFormat="1" x14ac:dyDescent="0.3"/>
    <row r="158" s="72" customFormat="1" x14ac:dyDescent="0.3"/>
    <row r="159" s="72" customFormat="1" x14ac:dyDescent="0.3"/>
    <row r="160" s="72" customFormat="1" x14ac:dyDescent="0.3"/>
    <row r="161" s="72" customFormat="1" x14ac:dyDescent="0.3"/>
    <row r="162" s="72" customFormat="1" x14ac:dyDescent="0.3"/>
    <row r="163" s="72" customFormat="1" x14ac:dyDescent="0.3"/>
    <row r="164" s="72" customFormat="1" x14ac:dyDescent="0.3"/>
    <row r="165" s="72" customFormat="1" x14ac:dyDescent="0.3"/>
    <row r="166" s="72" customFormat="1" x14ac:dyDescent="0.3"/>
    <row r="167" s="72" customFormat="1" x14ac:dyDescent="0.3"/>
    <row r="168" s="72" customFormat="1" x14ac:dyDescent="0.3"/>
    <row r="169" s="72" customFormat="1" x14ac:dyDescent="0.3"/>
    <row r="170" s="72" customFormat="1" x14ac:dyDescent="0.3"/>
    <row r="171" s="72" customFormat="1" x14ac:dyDescent="0.3"/>
    <row r="172" s="72" customFormat="1" x14ac:dyDescent="0.3"/>
    <row r="173" s="72" customFormat="1" x14ac:dyDescent="0.3"/>
    <row r="174" s="72" customFormat="1" x14ac:dyDescent="0.3"/>
    <row r="175" s="72" customFormat="1" x14ac:dyDescent="0.3"/>
    <row r="176" s="72" customFormat="1" x14ac:dyDescent="0.3"/>
    <row r="177" s="72" customFormat="1" x14ac:dyDescent="0.3"/>
    <row r="178" s="72" customFormat="1" x14ac:dyDescent="0.3"/>
    <row r="179" s="72" customFormat="1" x14ac:dyDescent="0.3"/>
    <row r="180" s="72" customFormat="1" x14ac:dyDescent="0.3"/>
    <row r="181" s="72" customFormat="1" x14ac:dyDescent="0.3"/>
    <row r="182" s="72" customFormat="1" x14ac:dyDescent="0.3"/>
    <row r="183" s="72" customFormat="1" x14ac:dyDescent="0.3"/>
    <row r="184" s="72" customFormat="1" x14ac:dyDescent="0.3"/>
    <row r="185" s="72" customFormat="1" x14ac:dyDescent="0.3"/>
    <row r="186" s="72" customFormat="1" x14ac:dyDescent="0.3"/>
    <row r="187" s="72" customFormat="1" x14ac:dyDescent="0.3"/>
    <row r="188" s="72" customFormat="1" x14ac:dyDescent="0.3"/>
  </sheetData>
  <autoFilter ref="B10:Q10" xr:uid="{00000000-0009-0000-0000-000007000000}"/>
  <mergeCells count="26">
    <mergeCell ref="B9:E9"/>
    <mergeCell ref="F9:I9"/>
    <mergeCell ref="J9:M9"/>
    <mergeCell ref="N9:Q9"/>
    <mergeCell ref="B6:C6"/>
    <mergeCell ref="B7:C7"/>
    <mergeCell ref="D6:E6"/>
    <mergeCell ref="D7:E7"/>
    <mergeCell ref="F6:G6"/>
    <mergeCell ref="H6:I6"/>
    <mergeCell ref="F7:G7"/>
    <mergeCell ref="J6:K6"/>
    <mergeCell ref="L6:M6"/>
    <mergeCell ref="L7:M7"/>
    <mergeCell ref="J7:K7"/>
    <mergeCell ref="N6:O6"/>
    <mergeCell ref="N7:O7"/>
    <mergeCell ref="P6:Q6"/>
    <mergeCell ref="P7:Q7"/>
    <mergeCell ref="H7:I7"/>
    <mergeCell ref="A1:Q1"/>
    <mergeCell ref="A3:Q3"/>
    <mergeCell ref="B5:E5"/>
    <mergeCell ref="F5:I5"/>
    <mergeCell ref="J5:M5"/>
    <mergeCell ref="N5:Q5"/>
  </mergeCells>
  <conditionalFormatting sqref="A3">
    <cfRule type="expression" dxfId="12" priority="9" stopIfTrue="1">
      <formula>#REF!&lt;&gt;0</formula>
    </cfRule>
  </conditionalFormatting>
  <conditionalFormatting sqref="I11:I70">
    <cfRule type="expression" dxfId="11" priority="16">
      <formula>IF(AND(F11&lt;&gt;"",I11=0),TRUE,FALSE)</formula>
    </cfRule>
    <cfRule type="expression" dxfId="10" priority="17">
      <formula>IF(AND(F11&lt;&gt;"",I11=""),TRUE,FALSE)</formula>
    </cfRule>
  </conditionalFormatting>
  <conditionalFormatting sqref="M13:M70">
    <cfRule type="expression" dxfId="9" priority="18">
      <formula>IF(AND(J13&lt;&gt;"",M13=0),TRUE,FALSE)</formula>
    </cfRule>
    <cfRule type="expression" dxfId="8" priority="19">
      <formula>IF(AND(J13&lt;&gt;"",M13=""),TRUE,FALSE)</formula>
    </cfRule>
  </conditionalFormatting>
  <conditionalFormatting sqref="Q11:Q70">
    <cfRule type="expression" dxfId="7" priority="7">
      <formula>IF(AND(N11&lt;&gt;"",Q11=0),TRUE,FALSE)</formula>
    </cfRule>
    <cfRule type="expression" dxfId="6" priority="8">
      <formula>IF(AND(N11&lt;&gt;"",Q11=""),TRUE,FALSE)</formula>
    </cfRule>
  </conditionalFormatting>
  <dataValidations count="1">
    <dataValidation type="list" allowBlank="1" showInputMessage="1" showErrorMessage="1" sqref="D11:D70 L11:L70 H11:H70 P11:P70" xr:uid="{00000000-0002-0000-0700-000000000000}">
      <formula1>$AJ$11:$AJ$12</formula1>
    </dataValidation>
  </dataValidations>
  <printOptions horizontalCentered="1" verticalCentered="1"/>
  <pageMargins left="0.27559055118110237" right="0.19685039370078741" top="0.39370078740157483" bottom="0.39370078740157483" header="0.19685039370078741" footer="0.19685039370078741"/>
  <pageSetup paperSize="9" scale="49" orientation="landscape" r:id="rId1"/>
  <headerFooter alignWithMargins="0">
    <oddFooter>&amp;L01/2026&amp;Rpage &amp;P / &amp;N</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CF3F4-25E6-4680-95CE-59ABFAAF2525}">
  <dimension ref="A1:F5"/>
  <sheetViews>
    <sheetView workbookViewId="0">
      <selection activeCell="E4" sqref="E4"/>
    </sheetView>
  </sheetViews>
  <sheetFormatPr baseColWidth="10" defaultColWidth="11.5703125" defaultRowHeight="21" x14ac:dyDescent="0.35"/>
  <cols>
    <col min="1" max="1" width="76.85546875" style="3" customWidth="1"/>
    <col min="2" max="2" width="27.140625" style="3" customWidth="1"/>
    <col min="3" max="3" width="29.85546875" style="3" customWidth="1"/>
    <col min="4" max="4" width="20.7109375" style="3" customWidth="1"/>
    <col min="5" max="5" width="21.7109375" style="3" customWidth="1"/>
    <col min="6" max="6" width="26.5703125" style="3" customWidth="1"/>
    <col min="7" max="16384" width="11.5703125" style="3"/>
  </cols>
  <sheetData>
    <row r="1" spans="1:6" ht="21.75" thickBot="1" x14ac:dyDescent="0.4">
      <c r="A1" s="219" t="s">
        <v>45</v>
      </c>
      <c r="B1" s="220"/>
      <c r="C1" s="220"/>
      <c r="D1" s="220"/>
      <c r="E1" s="220"/>
      <c r="F1" s="221"/>
    </row>
    <row r="2" spans="1:6" ht="75" customHeight="1" thickBot="1" x14ac:dyDescent="0.4">
      <c r="A2" s="222" t="s">
        <v>46</v>
      </c>
      <c r="B2" s="222"/>
      <c r="C2" s="222"/>
      <c r="D2" s="222"/>
      <c r="E2" s="222"/>
      <c r="F2" s="222"/>
    </row>
    <row r="3" spans="1:6" ht="22.5" thickTop="1" thickBot="1" x14ac:dyDescent="0.4">
      <c r="A3" s="123"/>
      <c r="B3" s="124" t="s">
        <v>68</v>
      </c>
      <c r="C3" s="124" t="s">
        <v>69</v>
      </c>
      <c r="D3" s="124" t="s">
        <v>70</v>
      </c>
      <c r="E3" s="124" t="s">
        <v>71</v>
      </c>
      <c r="F3" s="124" t="s">
        <v>47</v>
      </c>
    </row>
    <row r="4" spans="1:6" ht="37.5" thickTop="1" thickBot="1" x14ac:dyDescent="0.4">
      <c r="A4" s="79" t="s">
        <v>38</v>
      </c>
      <c r="B4" s="131"/>
      <c r="C4" s="131"/>
      <c r="D4" s="131"/>
      <c r="E4" s="131"/>
      <c r="F4" s="125">
        <f>ROUND(SUM(B4:E4),3)</f>
        <v>0</v>
      </c>
    </row>
    <row r="5" spans="1:6" ht="21.75" thickTop="1" x14ac:dyDescent="0.35"/>
  </sheetData>
  <protectedRanges>
    <protectedRange sqref="B4:E4" name="Plage1_1"/>
  </protectedRanges>
  <mergeCells count="2">
    <mergeCell ref="A1:F1"/>
    <mergeCell ref="A2:F2"/>
  </mergeCells>
  <conditionalFormatting sqref="B4:E4">
    <cfRule type="expression" dxfId="5" priority="1" stopIfTrue="1">
      <formula>#REF!="INCOMPLET"</formula>
    </cfRule>
  </conditionalFormatting>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pageSetUpPr fitToPage="1"/>
  </sheetPr>
  <dimension ref="A1:H410"/>
  <sheetViews>
    <sheetView zoomScale="60" zoomScaleNormal="60" zoomScaleSheetLayoutView="50" workbookViewId="0">
      <pane ySplit="4" topLeftCell="A5" activePane="bottomLeft" state="frozen"/>
      <selection activeCell="D28" sqref="D28"/>
      <selection pane="bottomLeft" activeCell="G5" sqref="G5"/>
    </sheetView>
  </sheetViews>
  <sheetFormatPr baseColWidth="10" defaultColWidth="11.42578125" defaultRowHeight="35.1" customHeight="1" x14ac:dyDescent="0.3"/>
  <cols>
    <col min="1" max="1" width="53.42578125" customWidth="1"/>
    <col min="2" max="2" width="34.5703125" style="72" customWidth="1"/>
    <col min="3" max="3" width="69.5703125" style="28" customWidth="1"/>
    <col min="4" max="4" width="45.5703125" customWidth="1"/>
    <col min="5" max="5" width="42.42578125" customWidth="1"/>
    <col min="6" max="6" width="39.140625" customWidth="1"/>
    <col min="7" max="7" width="48" customWidth="1"/>
  </cols>
  <sheetData>
    <row r="1" spans="1:8" ht="55.5" customHeight="1" x14ac:dyDescent="0.3">
      <c r="A1" s="133" t="str">
        <f>'entete électricité'!D10</f>
        <v>Nom du Fournisseur</v>
      </c>
      <c r="B1" s="133" t="s">
        <v>48</v>
      </c>
      <c r="C1" s="133"/>
      <c r="D1" s="133"/>
      <c r="E1" s="133"/>
      <c r="F1" s="133"/>
      <c r="G1" s="133"/>
    </row>
    <row r="2" spans="1:8" ht="105.75" customHeight="1" x14ac:dyDescent="0.3">
      <c r="A2" s="232" t="s">
        <v>49</v>
      </c>
      <c r="B2" s="233"/>
      <c r="C2" s="233"/>
      <c r="D2" s="233"/>
      <c r="E2" s="233"/>
      <c r="F2" s="233"/>
      <c r="G2" s="233"/>
    </row>
    <row r="3" spans="1:8" ht="35.1" customHeight="1" x14ac:dyDescent="0.3">
      <c r="A3" s="230" t="s">
        <v>43</v>
      </c>
      <c r="B3" s="228" t="s">
        <v>44</v>
      </c>
      <c r="C3" s="223" t="s">
        <v>42</v>
      </c>
      <c r="D3" s="225" t="s">
        <v>10</v>
      </c>
      <c r="E3" s="226"/>
      <c r="F3" s="226"/>
      <c r="G3" s="227"/>
      <c r="H3" s="42"/>
    </row>
    <row r="4" spans="1:8" s="27" customFormat="1" ht="35.1" customHeight="1" x14ac:dyDescent="0.25">
      <c r="A4" s="231"/>
      <c r="B4" s="229"/>
      <c r="C4" s="224"/>
      <c r="D4" s="130" t="s">
        <v>68</v>
      </c>
      <c r="E4" s="130" t="s">
        <v>69</v>
      </c>
      <c r="F4" s="130" t="s">
        <v>70</v>
      </c>
      <c r="G4" s="130" t="s">
        <v>71</v>
      </c>
    </row>
    <row r="5" spans="1:8" s="27" customFormat="1" ht="35.1" customHeight="1" x14ac:dyDescent="0.25">
      <c r="A5" s="126"/>
      <c r="B5" s="127"/>
      <c r="C5" s="128"/>
      <c r="D5" s="129"/>
      <c r="E5" s="129"/>
      <c r="F5" s="129"/>
      <c r="G5" s="129"/>
    </row>
    <row r="6" spans="1:8" s="27" customFormat="1" ht="35.1" customHeight="1" x14ac:dyDescent="0.25">
      <c r="A6" s="126"/>
      <c r="B6" s="127"/>
      <c r="C6" s="128"/>
      <c r="D6" s="129"/>
      <c r="E6" s="129"/>
      <c r="F6" s="129"/>
      <c r="G6" s="129"/>
    </row>
    <row r="7" spans="1:8" s="27" customFormat="1" ht="35.1" customHeight="1" x14ac:dyDescent="0.25">
      <c r="A7" s="126"/>
      <c r="B7" s="127"/>
      <c r="C7" s="128"/>
      <c r="D7" s="129"/>
      <c r="E7" s="129"/>
      <c r="F7" s="129"/>
      <c r="G7" s="129"/>
    </row>
    <row r="8" spans="1:8" s="27" customFormat="1" ht="35.1" customHeight="1" x14ac:dyDescent="0.25">
      <c r="A8" s="126"/>
      <c r="B8" s="127"/>
      <c r="C8" s="128"/>
      <c r="D8" s="129"/>
      <c r="E8" s="129"/>
      <c r="F8" s="129"/>
      <c r="G8" s="129"/>
    </row>
    <row r="9" spans="1:8" s="27" customFormat="1" ht="35.1" customHeight="1" x14ac:dyDescent="0.25">
      <c r="A9" s="126"/>
      <c r="B9" s="127"/>
      <c r="C9" s="128"/>
      <c r="D9" s="129"/>
      <c r="E9" s="129"/>
      <c r="F9" s="129"/>
      <c r="G9" s="129"/>
    </row>
    <row r="10" spans="1:8" s="27" customFormat="1" ht="35.1" customHeight="1" x14ac:dyDescent="0.25">
      <c r="A10" s="126"/>
      <c r="B10" s="127"/>
      <c r="C10" s="128"/>
      <c r="D10" s="129"/>
      <c r="E10" s="129"/>
      <c r="F10" s="129"/>
      <c r="G10" s="129"/>
    </row>
    <row r="11" spans="1:8" s="27" customFormat="1" ht="35.1" customHeight="1" x14ac:dyDescent="0.25">
      <c r="A11" s="126"/>
      <c r="B11" s="127"/>
      <c r="C11" s="128"/>
      <c r="D11" s="129"/>
      <c r="E11" s="129"/>
      <c r="F11" s="129"/>
      <c r="G11" s="129"/>
    </row>
    <row r="12" spans="1:8" ht="35.1" customHeight="1" x14ac:dyDescent="0.3">
      <c r="A12" s="126"/>
      <c r="B12" s="127"/>
      <c r="C12" s="128"/>
      <c r="D12" s="129"/>
      <c r="E12" s="129"/>
      <c r="F12" s="129"/>
      <c r="G12" s="129"/>
    </row>
    <row r="13" spans="1:8" ht="35.1" customHeight="1" x14ac:dyDescent="0.3">
      <c r="A13" s="126"/>
      <c r="B13" s="127"/>
      <c r="C13" s="128"/>
      <c r="D13" s="129"/>
      <c r="E13" s="129"/>
      <c r="F13" s="129"/>
      <c r="G13" s="129"/>
    </row>
    <row r="14" spans="1:8" ht="35.1" customHeight="1" x14ac:dyDescent="0.3">
      <c r="A14" s="126"/>
      <c r="B14" s="127"/>
      <c r="C14" s="128"/>
      <c r="D14" s="129"/>
      <c r="E14" s="129"/>
      <c r="F14" s="129"/>
      <c r="G14" s="129"/>
    </row>
    <row r="15" spans="1:8" ht="35.1" customHeight="1" x14ac:dyDescent="0.3">
      <c r="A15" s="126"/>
      <c r="B15" s="127"/>
      <c r="C15" s="128"/>
      <c r="D15" s="129"/>
      <c r="E15" s="129"/>
      <c r="F15" s="129"/>
      <c r="G15" s="129"/>
    </row>
    <row r="16" spans="1:8" ht="35.1" customHeight="1" x14ac:dyDescent="0.3">
      <c r="A16" s="126"/>
      <c r="B16" s="127"/>
      <c r="C16" s="128"/>
      <c r="D16" s="129"/>
      <c r="E16" s="129"/>
      <c r="F16" s="129"/>
      <c r="G16" s="129"/>
    </row>
    <row r="17" spans="1:7" ht="35.1" customHeight="1" x14ac:dyDescent="0.3">
      <c r="A17" s="126"/>
      <c r="B17" s="127"/>
      <c r="C17" s="128"/>
      <c r="D17" s="129"/>
      <c r="E17" s="129"/>
      <c r="F17" s="129"/>
      <c r="G17" s="129"/>
    </row>
    <row r="18" spans="1:7" ht="35.1" customHeight="1" x14ac:dyDescent="0.3">
      <c r="A18" s="126"/>
      <c r="B18" s="127"/>
      <c r="C18" s="128"/>
      <c r="D18" s="129"/>
      <c r="E18" s="129"/>
      <c r="F18" s="129"/>
      <c r="G18" s="129"/>
    </row>
    <row r="19" spans="1:7" ht="35.1" customHeight="1" x14ac:dyDescent="0.3">
      <c r="A19" s="126"/>
      <c r="B19" s="127"/>
      <c r="C19" s="128"/>
      <c r="D19" s="129"/>
      <c r="E19" s="129"/>
      <c r="F19" s="129"/>
      <c r="G19" s="129"/>
    </row>
    <row r="20" spans="1:7" ht="35.1" customHeight="1" x14ac:dyDescent="0.3">
      <c r="A20" s="126"/>
      <c r="B20" s="127"/>
      <c r="C20" s="128"/>
      <c r="D20" s="129"/>
      <c r="E20" s="129"/>
      <c r="F20" s="129"/>
      <c r="G20" s="129"/>
    </row>
    <row r="21" spans="1:7" ht="35.1" customHeight="1" x14ac:dyDescent="0.3">
      <c r="A21" s="126"/>
      <c r="B21" s="127"/>
      <c r="C21" s="128"/>
      <c r="D21" s="129"/>
      <c r="E21" s="129"/>
      <c r="F21" s="129"/>
      <c r="G21" s="129"/>
    </row>
    <row r="22" spans="1:7" ht="35.1" customHeight="1" x14ac:dyDescent="0.3">
      <c r="A22" s="126"/>
      <c r="B22" s="127"/>
      <c r="C22" s="128"/>
      <c r="D22" s="129"/>
      <c r="E22" s="129"/>
      <c r="F22" s="129"/>
      <c r="G22" s="129"/>
    </row>
    <row r="23" spans="1:7" ht="35.1" customHeight="1" x14ac:dyDescent="0.3">
      <c r="A23" s="126"/>
      <c r="B23" s="127"/>
      <c r="C23" s="128"/>
      <c r="D23" s="129"/>
      <c r="E23" s="129"/>
      <c r="F23" s="129"/>
      <c r="G23" s="129"/>
    </row>
    <row r="24" spans="1:7" ht="35.1" customHeight="1" x14ac:dyDescent="0.3">
      <c r="A24" s="126"/>
      <c r="B24" s="127"/>
      <c r="C24" s="128"/>
      <c r="D24" s="129"/>
      <c r="E24" s="129"/>
      <c r="F24" s="129"/>
      <c r="G24" s="129"/>
    </row>
    <row r="25" spans="1:7" ht="35.1" customHeight="1" x14ac:dyDescent="0.3">
      <c r="A25" s="126"/>
      <c r="B25" s="127"/>
      <c r="C25" s="128"/>
      <c r="D25" s="129"/>
      <c r="E25" s="129"/>
      <c r="F25" s="129"/>
      <c r="G25" s="129"/>
    </row>
    <row r="26" spans="1:7" ht="35.1" customHeight="1" x14ac:dyDescent="0.3">
      <c r="A26" s="126"/>
      <c r="B26" s="127"/>
      <c r="C26" s="128"/>
      <c r="D26" s="129"/>
      <c r="E26" s="129"/>
      <c r="F26" s="129"/>
      <c r="G26" s="129"/>
    </row>
    <row r="27" spans="1:7" ht="35.1" customHeight="1" x14ac:dyDescent="0.3">
      <c r="A27" s="126"/>
      <c r="B27" s="127"/>
      <c r="C27" s="128"/>
      <c r="D27" s="129"/>
      <c r="E27" s="129"/>
      <c r="F27" s="129"/>
      <c r="G27" s="129"/>
    </row>
    <row r="28" spans="1:7" ht="35.1" customHeight="1" x14ac:dyDescent="0.3">
      <c r="A28" s="126"/>
      <c r="B28" s="127"/>
      <c r="C28" s="128"/>
      <c r="D28" s="129"/>
      <c r="E28" s="129"/>
      <c r="F28" s="129"/>
      <c r="G28" s="129"/>
    </row>
    <row r="29" spans="1:7" ht="35.1" customHeight="1" x14ac:dyDescent="0.3">
      <c r="A29" s="126"/>
      <c r="B29" s="127"/>
      <c r="C29" s="128"/>
      <c r="D29" s="129"/>
      <c r="E29" s="129"/>
      <c r="F29" s="129"/>
      <c r="G29" s="129"/>
    </row>
    <row r="30" spans="1:7" ht="35.1" customHeight="1" x14ac:dyDescent="0.3">
      <c r="A30" s="126"/>
      <c r="B30" s="127"/>
      <c r="C30" s="128"/>
      <c r="D30" s="129"/>
      <c r="E30" s="129"/>
      <c r="F30" s="129"/>
      <c r="G30" s="129"/>
    </row>
    <row r="31" spans="1:7" ht="35.1" customHeight="1" x14ac:dyDescent="0.3">
      <c r="A31" s="126"/>
      <c r="B31" s="127"/>
      <c r="C31" s="128"/>
      <c r="D31" s="129"/>
      <c r="E31" s="129"/>
      <c r="F31" s="129"/>
      <c r="G31" s="129"/>
    </row>
    <row r="32" spans="1:7" ht="35.1" customHeight="1" x14ac:dyDescent="0.3">
      <c r="A32" s="126"/>
      <c r="B32" s="127"/>
      <c r="C32" s="128"/>
      <c r="D32" s="129"/>
      <c r="E32" s="129"/>
      <c r="F32" s="129"/>
      <c r="G32" s="129"/>
    </row>
    <row r="33" spans="1:7" ht="35.1" customHeight="1" x14ac:dyDescent="0.3">
      <c r="A33" s="126"/>
      <c r="B33" s="127"/>
      <c r="C33" s="128"/>
      <c r="D33" s="129"/>
      <c r="E33" s="129"/>
      <c r="F33" s="129"/>
      <c r="G33" s="129"/>
    </row>
    <row r="34" spans="1:7" ht="35.1" customHeight="1" x14ac:dyDescent="0.3">
      <c r="A34" s="126"/>
      <c r="B34" s="127"/>
      <c r="C34" s="128"/>
      <c r="D34" s="129"/>
      <c r="E34" s="129"/>
      <c r="F34" s="129"/>
      <c r="G34" s="129"/>
    </row>
    <row r="35" spans="1:7" ht="35.1" customHeight="1" x14ac:dyDescent="0.3">
      <c r="A35" s="126"/>
      <c r="B35" s="127"/>
      <c r="C35" s="128"/>
      <c r="D35" s="129"/>
      <c r="E35" s="129"/>
      <c r="F35" s="129"/>
      <c r="G35" s="129"/>
    </row>
    <row r="36" spans="1:7" ht="35.1" customHeight="1" x14ac:dyDescent="0.3">
      <c r="A36" s="126"/>
      <c r="B36" s="127"/>
      <c r="C36" s="128"/>
      <c r="D36" s="129"/>
      <c r="E36" s="129"/>
      <c r="F36" s="129"/>
      <c r="G36" s="129"/>
    </row>
    <row r="37" spans="1:7" ht="35.1" customHeight="1" x14ac:dyDescent="0.3">
      <c r="A37" s="126"/>
      <c r="B37" s="127"/>
      <c r="C37" s="128"/>
      <c r="D37" s="129"/>
      <c r="E37" s="129"/>
      <c r="F37" s="129"/>
      <c r="G37" s="129"/>
    </row>
    <row r="38" spans="1:7" ht="35.1" customHeight="1" x14ac:dyDescent="0.3">
      <c r="A38" s="126"/>
      <c r="B38" s="127"/>
      <c r="C38" s="128"/>
      <c r="D38" s="129"/>
      <c r="E38" s="129"/>
      <c r="F38" s="129"/>
      <c r="G38" s="129"/>
    </row>
    <row r="39" spans="1:7" ht="35.1" customHeight="1" x14ac:dyDescent="0.3">
      <c r="A39" s="126"/>
      <c r="B39" s="127"/>
      <c r="C39" s="128"/>
      <c r="D39" s="129"/>
      <c r="E39" s="129"/>
      <c r="F39" s="129"/>
      <c r="G39" s="129"/>
    </row>
    <row r="40" spans="1:7" ht="35.1" customHeight="1" x14ac:dyDescent="0.3">
      <c r="A40" s="126"/>
      <c r="B40" s="127"/>
      <c r="C40" s="128"/>
      <c r="D40" s="129"/>
      <c r="E40" s="129"/>
      <c r="F40" s="129"/>
      <c r="G40" s="129"/>
    </row>
    <row r="41" spans="1:7" ht="35.1" customHeight="1" x14ac:dyDescent="0.3">
      <c r="A41" s="126"/>
      <c r="B41" s="127"/>
      <c r="C41" s="128"/>
      <c r="D41" s="129"/>
      <c r="E41" s="129"/>
      <c r="F41" s="129"/>
      <c r="G41" s="129"/>
    </row>
    <row r="42" spans="1:7" ht="35.1" customHeight="1" x14ac:dyDescent="0.3">
      <c r="A42" s="126"/>
      <c r="B42" s="127"/>
      <c r="C42" s="128"/>
      <c r="D42" s="129"/>
      <c r="E42" s="129"/>
      <c r="F42" s="129"/>
      <c r="G42" s="129"/>
    </row>
    <row r="43" spans="1:7" ht="35.1" customHeight="1" x14ac:dyDescent="0.3">
      <c r="A43" s="126"/>
      <c r="B43" s="127"/>
      <c r="C43" s="128"/>
      <c r="D43" s="129"/>
      <c r="E43" s="129"/>
      <c r="F43" s="129"/>
      <c r="G43" s="129"/>
    </row>
    <row r="44" spans="1:7" ht="35.1" customHeight="1" x14ac:dyDescent="0.3">
      <c r="A44" s="126"/>
      <c r="B44" s="127"/>
      <c r="C44" s="128"/>
      <c r="D44" s="129"/>
      <c r="E44" s="129"/>
      <c r="F44" s="129"/>
      <c r="G44" s="129"/>
    </row>
    <row r="45" spans="1:7" ht="35.1" customHeight="1" x14ac:dyDescent="0.3">
      <c r="A45" s="126"/>
      <c r="B45" s="127"/>
      <c r="C45" s="128"/>
      <c r="D45" s="129"/>
      <c r="E45" s="129"/>
      <c r="F45" s="129"/>
      <c r="G45" s="129"/>
    </row>
    <row r="46" spans="1:7" ht="35.1" customHeight="1" x14ac:dyDescent="0.3">
      <c r="A46" s="126"/>
      <c r="B46" s="127"/>
      <c r="C46" s="128"/>
      <c r="D46" s="129"/>
      <c r="E46" s="129"/>
      <c r="F46" s="129"/>
      <c r="G46" s="129"/>
    </row>
    <row r="47" spans="1:7" ht="35.1" customHeight="1" x14ac:dyDescent="0.3">
      <c r="A47" s="126"/>
      <c r="B47" s="127"/>
      <c r="C47" s="128"/>
      <c r="D47" s="129"/>
      <c r="E47" s="129"/>
      <c r="F47" s="129"/>
      <c r="G47" s="129"/>
    </row>
    <row r="48" spans="1:7" ht="35.1" customHeight="1" x14ac:dyDescent="0.3">
      <c r="A48" s="126"/>
      <c r="B48" s="127"/>
      <c r="C48" s="128"/>
      <c r="D48" s="129"/>
      <c r="E48" s="129"/>
      <c r="F48" s="129"/>
      <c r="G48" s="129"/>
    </row>
    <row r="49" spans="1:7" ht="35.1" customHeight="1" x14ac:dyDescent="0.3">
      <c r="A49" s="126"/>
      <c r="B49" s="127"/>
      <c r="C49" s="128"/>
      <c r="D49" s="129"/>
      <c r="E49" s="129"/>
      <c r="F49" s="129"/>
      <c r="G49" s="129"/>
    </row>
    <row r="50" spans="1:7" ht="35.1" customHeight="1" x14ac:dyDescent="0.3">
      <c r="A50" s="126"/>
      <c r="B50" s="127"/>
      <c r="C50" s="128"/>
      <c r="D50" s="129"/>
      <c r="E50" s="129"/>
      <c r="F50" s="129"/>
      <c r="G50" s="129"/>
    </row>
    <row r="51" spans="1:7" ht="35.1" customHeight="1" x14ac:dyDescent="0.3">
      <c r="A51" s="126"/>
      <c r="B51" s="127"/>
      <c r="C51" s="128"/>
      <c r="D51" s="129"/>
      <c r="E51" s="129"/>
      <c r="F51" s="129"/>
      <c r="G51" s="129"/>
    </row>
    <row r="52" spans="1:7" ht="35.1" customHeight="1" x14ac:dyDescent="0.3">
      <c r="A52" s="126"/>
      <c r="B52" s="127"/>
      <c r="C52" s="128"/>
      <c r="D52" s="129"/>
      <c r="E52" s="129"/>
      <c r="F52" s="129"/>
      <c r="G52" s="129"/>
    </row>
    <row r="53" spans="1:7" ht="35.1" customHeight="1" x14ac:dyDescent="0.3">
      <c r="A53" s="126"/>
      <c r="B53" s="127"/>
      <c r="C53" s="128"/>
      <c r="D53" s="129"/>
      <c r="E53" s="129"/>
      <c r="F53" s="129"/>
      <c r="G53" s="129"/>
    </row>
    <row r="54" spans="1:7" ht="35.1" customHeight="1" x14ac:dyDescent="0.3">
      <c r="A54" s="126"/>
      <c r="B54" s="127"/>
      <c r="C54" s="128"/>
      <c r="D54" s="129"/>
      <c r="E54" s="129"/>
      <c r="F54" s="129"/>
      <c r="G54" s="129"/>
    </row>
    <row r="55" spans="1:7" ht="35.1" customHeight="1" x14ac:dyDescent="0.3">
      <c r="A55" s="126"/>
      <c r="B55" s="127"/>
      <c r="C55" s="128"/>
      <c r="D55" s="129"/>
      <c r="E55" s="129"/>
      <c r="F55" s="129"/>
      <c r="G55" s="129"/>
    </row>
    <row r="56" spans="1:7" ht="35.1" customHeight="1" x14ac:dyDescent="0.3">
      <c r="A56" s="126"/>
      <c r="B56" s="127"/>
      <c r="C56" s="128"/>
      <c r="D56" s="129"/>
      <c r="E56" s="129"/>
      <c r="F56" s="129"/>
      <c r="G56" s="129"/>
    </row>
    <row r="57" spans="1:7" ht="35.1" customHeight="1" x14ac:dyDescent="0.3">
      <c r="A57" s="126"/>
      <c r="B57" s="127"/>
      <c r="C57" s="128"/>
      <c r="D57" s="129"/>
      <c r="E57" s="129"/>
      <c r="F57" s="129"/>
      <c r="G57" s="129"/>
    </row>
    <row r="58" spans="1:7" ht="35.1" customHeight="1" x14ac:dyDescent="0.3">
      <c r="A58" s="126"/>
      <c r="B58" s="127"/>
      <c r="C58" s="128"/>
      <c r="D58" s="129"/>
      <c r="E58" s="129"/>
      <c r="F58" s="129"/>
      <c r="G58" s="129"/>
    </row>
    <row r="59" spans="1:7" ht="35.1" customHeight="1" x14ac:dyDescent="0.3">
      <c r="A59" s="126"/>
      <c r="B59" s="127"/>
      <c r="C59" s="128"/>
      <c r="D59" s="129"/>
      <c r="E59" s="129"/>
      <c r="F59" s="129"/>
      <c r="G59" s="129"/>
    </row>
    <row r="60" spans="1:7" ht="35.1" customHeight="1" x14ac:dyDescent="0.3">
      <c r="A60" s="126"/>
      <c r="B60" s="127"/>
      <c r="C60" s="128"/>
      <c r="D60" s="129"/>
      <c r="E60" s="129"/>
      <c r="F60" s="129"/>
      <c r="G60" s="129"/>
    </row>
    <row r="61" spans="1:7" ht="35.1" customHeight="1" x14ac:dyDescent="0.3">
      <c r="A61" s="126"/>
      <c r="B61" s="127"/>
      <c r="C61" s="128"/>
      <c r="D61" s="129"/>
      <c r="E61" s="129"/>
      <c r="F61" s="129"/>
      <c r="G61" s="129"/>
    </row>
    <row r="62" spans="1:7" ht="35.1" customHeight="1" x14ac:dyDescent="0.3">
      <c r="A62" s="126"/>
      <c r="B62" s="127"/>
      <c r="C62" s="128"/>
      <c r="D62" s="129"/>
      <c r="E62" s="129"/>
      <c r="F62" s="129"/>
      <c r="G62" s="129"/>
    </row>
    <row r="63" spans="1:7" ht="35.1" customHeight="1" x14ac:dyDescent="0.3">
      <c r="A63" s="126"/>
      <c r="B63" s="127"/>
      <c r="C63" s="128"/>
      <c r="D63" s="129"/>
      <c r="E63" s="129"/>
      <c r="F63" s="129"/>
      <c r="G63" s="129"/>
    </row>
    <row r="64" spans="1:7" ht="35.1" customHeight="1" x14ac:dyDescent="0.3">
      <c r="A64" s="126"/>
      <c r="B64" s="127"/>
      <c r="C64" s="128"/>
      <c r="D64" s="129"/>
      <c r="E64" s="129"/>
      <c r="F64" s="129"/>
      <c r="G64" s="129"/>
    </row>
    <row r="65" spans="1:7" ht="35.1" customHeight="1" x14ac:dyDescent="0.3">
      <c r="A65" s="126"/>
      <c r="B65" s="127"/>
      <c r="C65" s="128"/>
      <c r="D65" s="129"/>
      <c r="E65" s="129"/>
      <c r="F65" s="129"/>
      <c r="G65" s="129"/>
    </row>
    <row r="66" spans="1:7" ht="35.1" customHeight="1" x14ac:dyDescent="0.3">
      <c r="A66" s="126"/>
      <c r="B66" s="127"/>
      <c r="C66" s="128"/>
      <c r="D66" s="129"/>
      <c r="E66" s="129"/>
      <c r="F66" s="129"/>
      <c r="G66" s="129"/>
    </row>
    <row r="67" spans="1:7" ht="35.1" customHeight="1" x14ac:dyDescent="0.3">
      <c r="A67" s="126"/>
      <c r="B67" s="127"/>
      <c r="C67" s="128"/>
      <c r="D67" s="129"/>
      <c r="E67" s="129"/>
      <c r="F67" s="129"/>
      <c r="G67" s="129"/>
    </row>
    <row r="68" spans="1:7" ht="35.1" customHeight="1" x14ac:dyDescent="0.3">
      <c r="A68" s="126"/>
      <c r="B68" s="127"/>
      <c r="C68" s="128"/>
      <c r="D68" s="129"/>
      <c r="E68" s="129"/>
      <c r="F68" s="129"/>
      <c r="G68" s="129"/>
    </row>
    <row r="69" spans="1:7" ht="35.1" customHeight="1" x14ac:dyDescent="0.3">
      <c r="A69" s="126"/>
      <c r="B69" s="127"/>
      <c r="C69" s="128"/>
      <c r="D69" s="129"/>
      <c r="E69" s="129"/>
      <c r="F69" s="129"/>
      <c r="G69" s="129"/>
    </row>
    <row r="70" spans="1:7" ht="35.1" customHeight="1" x14ac:dyDescent="0.3">
      <c r="A70" s="126"/>
      <c r="B70" s="127"/>
      <c r="C70" s="128"/>
      <c r="D70" s="129"/>
      <c r="E70" s="129"/>
      <c r="F70" s="129"/>
      <c r="G70" s="129"/>
    </row>
    <row r="71" spans="1:7" ht="35.1" customHeight="1" x14ac:dyDescent="0.3">
      <c r="A71" s="126"/>
      <c r="B71" s="127"/>
      <c r="C71" s="128"/>
      <c r="D71" s="129"/>
      <c r="E71" s="129"/>
      <c r="F71" s="129"/>
      <c r="G71" s="129"/>
    </row>
    <row r="72" spans="1:7" ht="35.1" customHeight="1" x14ac:dyDescent="0.3">
      <c r="A72" s="126"/>
      <c r="B72" s="127"/>
      <c r="C72" s="128"/>
      <c r="D72" s="129"/>
      <c r="E72" s="129"/>
      <c r="F72" s="129"/>
      <c r="G72" s="129"/>
    </row>
    <row r="73" spans="1:7" ht="35.1" customHeight="1" x14ac:dyDescent="0.3">
      <c r="A73" s="126"/>
      <c r="B73" s="127"/>
      <c r="C73" s="128"/>
      <c r="D73" s="129"/>
      <c r="E73" s="129"/>
      <c r="F73" s="129"/>
      <c r="G73" s="129"/>
    </row>
    <row r="74" spans="1:7" ht="35.1" customHeight="1" x14ac:dyDescent="0.3">
      <c r="A74" s="126"/>
      <c r="B74" s="127"/>
      <c r="C74" s="128"/>
      <c r="D74" s="129"/>
      <c r="E74" s="129"/>
      <c r="F74" s="129"/>
      <c r="G74" s="129"/>
    </row>
    <row r="75" spans="1:7" ht="35.1" customHeight="1" x14ac:dyDescent="0.3">
      <c r="A75" s="126"/>
      <c r="B75" s="127"/>
      <c r="C75" s="128"/>
      <c r="D75" s="129"/>
      <c r="E75" s="129"/>
      <c r="F75" s="129"/>
      <c r="G75" s="129"/>
    </row>
    <row r="76" spans="1:7" ht="35.1" customHeight="1" x14ac:dyDescent="0.3">
      <c r="A76" s="126"/>
      <c r="B76" s="127"/>
      <c r="C76" s="128"/>
      <c r="D76" s="129"/>
      <c r="E76" s="129"/>
      <c r="F76" s="129"/>
      <c r="G76" s="129"/>
    </row>
    <row r="77" spans="1:7" ht="35.1" customHeight="1" x14ac:dyDescent="0.3">
      <c r="A77" s="126"/>
      <c r="B77" s="127"/>
      <c r="C77" s="128"/>
      <c r="D77" s="129"/>
      <c r="E77" s="129"/>
      <c r="F77" s="129"/>
      <c r="G77" s="129"/>
    </row>
    <row r="78" spans="1:7" ht="35.1" customHeight="1" x14ac:dyDescent="0.3">
      <c r="A78" s="126"/>
      <c r="B78" s="127"/>
      <c r="C78" s="128"/>
      <c r="D78" s="129"/>
      <c r="E78" s="129"/>
      <c r="F78" s="129"/>
      <c r="G78" s="129"/>
    </row>
    <row r="79" spans="1:7" ht="35.1" customHeight="1" x14ac:dyDescent="0.3">
      <c r="A79" s="126"/>
      <c r="B79" s="127"/>
      <c r="C79" s="128"/>
      <c r="D79" s="129"/>
      <c r="E79" s="129"/>
      <c r="F79" s="129"/>
      <c r="G79" s="129"/>
    </row>
    <row r="80" spans="1:7" ht="35.1" customHeight="1" x14ac:dyDescent="0.3">
      <c r="A80" s="126"/>
      <c r="B80" s="127"/>
      <c r="C80" s="128"/>
      <c r="D80" s="129"/>
      <c r="E80" s="129"/>
      <c r="F80" s="129"/>
      <c r="G80" s="129"/>
    </row>
    <row r="81" spans="1:7" ht="35.1" customHeight="1" x14ac:dyDescent="0.3">
      <c r="A81" s="126"/>
      <c r="B81" s="127"/>
      <c r="C81" s="128"/>
      <c r="D81" s="129"/>
      <c r="E81" s="129"/>
      <c r="F81" s="129"/>
      <c r="G81" s="129"/>
    </row>
    <row r="82" spans="1:7" ht="35.1" customHeight="1" x14ac:dyDescent="0.3">
      <c r="A82" s="126"/>
      <c r="B82" s="127"/>
      <c r="C82" s="128"/>
      <c r="D82" s="129"/>
      <c r="E82" s="129"/>
      <c r="F82" s="129"/>
      <c r="G82" s="129"/>
    </row>
    <row r="83" spans="1:7" ht="35.1" customHeight="1" x14ac:dyDescent="0.3">
      <c r="A83" s="126"/>
      <c r="B83" s="127"/>
      <c r="C83" s="128"/>
      <c r="D83" s="129"/>
      <c r="E83" s="129"/>
      <c r="F83" s="129"/>
      <c r="G83" s="129"/>
    </row>
    <row r="84" spans="1:7" ht="35.1" customHeight="1" x14ac:dyDescent="0.3">
      <c r="A84" s="126"/>
      <c r="B84" s="127"/>
      <c r="C84" s="128"/>
      <c r="D84" s="129"/>
      <c r="E84" s="129"/>
      <c r="F84" s="129"/>
      <c r="G84" s="129"/>
    </row>
    <row r="85" spans="1:7" ht="35.1" customHeight="1" x14ac:dyDescent="0.3">
      <c r="A85" s="126"/>
      <c r="B85" s="127"/>
      <c r="C85" s="128"/>
      <c r="D85" s="129"/>
      <c r="E85" s="129"/>
      <c r="F85" s="129"/>
      <c r="G85" s="129"/>
    </row>
    <row r="86" spans="1:7" ht="35.1" customHeight="1" x14ac:dyDescent="0.3">
      <c r="A86" s="126"/>
      <c r="B86" s="127"/>
      <c r="C86" s="128"/>
      <c r="D86" s="129"/>
      <c r="E86" s="129"/>
      <c r="F86" s="129"/>
      <c r="G86" s="129"/>
    </row>
    <row r="87" spans="1:7" ht="35.1" customHeight="1" x14ac:dyDescent="0.3">
      <c r="A87" s="126"/>
      <c r="B87" s="127"/>
      <c r="C87" s="128"/>
      <c r="D87" s="129"/>
      <c r="E87" s="129"/>
      <c r="F87" s="129"/>
      <c r="G87" s="129"/>
    </row>
    <row r="88" spans="1:7" ht="35.1" customHeight="1" x14ac:dyDescent="0.3">
      <c r="A88" s="126"/>
      <c r="B88" s="127"/>
      <c r="C88" s="128"/>
      <c r="D88" s="129"/>
      <c r="E88" s="129"/>
      <c r="F88" s="129"/>
      <c r="G88" s="129"/>
    </row>
    <row r="89" spans="1:7" ht="35.1" customHeight="1" x14ac:dyDescent="0.3">
      <c r="A89" s="126"/>
      <c r="B89" s="127"/>
      <c r="C89" s="128"/>
      <c r="D89" s="129"/>
      <c r="E89" s="129"/>
      <c r="F89" s="129"/>
      <c r="G89" s="129"/>
    </row>
    <row r="90" spans="1:7" ht="35.1" customHeight="1" x14ac:dyDescent="0.3">
      <c r="A90" s="126"/>
      <c r="B90" s="127"/>
      <c r="C90" s="128"/>
      <c r="D90" s="129"/>
      <c r="E90" s="129"/>
      <c r="F90" s="129"/>
      <c r="G90" s="129"/>
    </row>
    <row r="91" spans="1:7" ht="35.1" customHeight="1" x14ac:dyDescent="0.3">
      <c r="A91" s="126"/>
      <c r="B91" s="127"/>
      <c r="C91" s="128"/>
      <c r="D91" s="129"/>
      <c r="E91" s="129"/>
      <c r="F91" s="129"/>
      <c r="G91" s="129"/>
    </row>
    <row r="92" spans="1:7" ht="35.1" customHeight="1" x14ac:dyDescent="0.3">
      <c r="A92" s="126"/>
      <c r="B92" s="127"/>
      <c r="C92" s="128"/>
      <c r="D92" s="129"/>
      <c r="E92" s="129"/>
      <c r="F92" s="129"/>
      <c r="G92" s="129"/>
    </row>
    <row r="93" spans="1:7" ht="35.1" customHeight="1" x14ac:dyDescent="0.3">
      <c r="A93" s="126"/>
      <c r="B93" s="127"/>
      <c r="C93" s="128"/>
      <c r="D93" s="129"/>
      <c r="E93" s="129"/>
      <c r="F93" s="129"/>
      <c r="G93" s="129"/>
    </row>
    <row r="94" spans="1:7" ht="35.1" customHeight="1" x14ac:dyDescent="0.3">
      <c r="A94" s="126"/>
      <c r="B94" s="127"/>
      <c r="C94" s="128"/>
      <c r="D94" s="129"/>
      <c r="E94" s="129"/>
      <c r="F94" s="129"/>
      <c r="G94" s="129"/>
    </row>
    <row r="95" spans="1:7" ht="35.1" customHeight="1" x14ac:dyDescent="0.3">
      <c r="A95" s="126"/>
      <c r="B95" s="127"/>
      <c r="C95" s="128"/>
      <c r="D95" s="129"/>
      <c r="E95" s="129"/>
      <c r="F95" s="129"/>
      <c r="G95" s="129"/>
    </row>
    <row r="96" spans="1:7" ht="35.1" customHeight="1" x14ac:dyDescent="0.3">
      <c r="A96" s="126"/>
      <c r="B96" s="127"/>
      <c r="C96" s="128"/>
      <c r="D96" s="129"/>
      <c r="E96" s="129"/>
      <c r="F96" s="129"/>
      <c r="G96" s="129"/>
    </row>
    <row r="97" spans="1:7" ht="35.1" customHeight="1" x14ac:dyDescent="0.3">
      <c r="A97" s="126"/>
      <c r="B97" s="127"/>
      <c r="C97" s="128"/>
      <c r="D97" s="129"/>
      <c r="E97" s="129"/>
      <c r="F97" s="129"/>
      <c r="G97" s="129"/>
    </row>
    <row r="98" spans="1:7" ht="35.1" customHeight="1" x14ac:dyDescent="0.3">
      <c r="A98" s="126"/>
      <c r="B98" s="127"/>
      <c r="C98" s="128"/>
      <c r="D98" s="129"/>
      <c r="E98" s="129"/>
      <c r="F98" s="129"/>
      <c r="G98" s="129"/>
    </row>
    <row r="99" spans="1:7" ht="35.1" customHeight="1" x14ac:dyDescent="0.3">
      <c r="A99" s="126"/>
      <c r="B99" s="127"/>
      <c r="C99" s="128"/>
      <c r="D99" s="129"/>
      <c r="E99" s="129"/>
      <c r="F99" s="129"/>
      <c r="G99" s="129"/>
    </row>
    <row r="100" spans="1:7" ht="35.1" customHeight="1" x14ac:dyDescent="0.3">
      <c r="A100" s="126"/>
      <c r="B100" s="127"/>
      <c r="C100" s="128"/>
      <c r="D100" s="129"/>
      <c r="E100" s="129"/>
      <c r="F100" s="129"/>
      <c r="G100" s="129"/>
    </row>
    <row r="101" spans="1:7" ht="35.1" customHeight="1" x14ac:dyDescent="0.3">
      <c r="A101" s="126"/>
      <c r="B101" s="127"/>
      <c r="C101" s="128"/>
      <c r="D101" s="129"/>
      <c r="E101" s="129"/>
      <c r="F101" s="129"/>
      <c r="G101" s="129"/>
    </row>
    <row r="102" spans="1:7" ht="35.1" customHeight="1" x14ac:dyDescent="0.3">
      <c r="A102" s="126"/>
      <c r="B102" s="127"/>
      <c r="C102" s="128"/>
      <c r="D102" s="129"/>
      <c r="E102" s="129"/>
      <c r="F102" s="129"/>
      <c r="G102" s="129"/>
    </row>
    <row r="103" spans="1:7" ht="35.1" customHeight="1" x14ac:dyDescent="0.3">
      <c r="A103" s="126"/>
      <c r="B103" s="127"/>
      <c r="C103" s="128"/>
      <c r="D103" s="129"/>
      <c r="E103" s="129"/>
      <c r="F103" s="129"/>
      <c r="G103" s="129"/>
    </row>
    <row r="104" spans="1:7" ht="35.1" customHeight="1" x14ac:dyDescent="0.3">
      <c r="A104" s="126"/>
      <c r="B104" s="127"/>
      <c r="C104" s="128"/>
      <c r="D104" s="129"/>
      <c r="E104" s="129"/>
      <c r="F104" s="129"/>
      <c r="G104" s="129"/>
    </row>
    <row r="105" spans="1:7" ht="35.1" customHeight="1" x14ac:dyDescent="0.3">
      <c r="A105" s="126"/>
      <c r="B105" s="127"/>
      <c r="C105" s="128"/>
      <c r="D105" s="129"/>
      <c r="E105" s="129"/>
      <c r="F105" s="129"/>
      <c r="G105" s="129"/>
    </row>
    <row r="106" spans="1:7" ht="35.1" customHeight="1" x14ac:dyDescent="0.3">
      <c r="A106" s="126"/>
      <c r="B106" s="127"/>
      <c r="C106" s="128"/>
      <c r="D106" s="129"/>
      <c r="E106" s="129"/>
      <c r="F106" s="129"/>
      <c r="G106" s="129"/>
    </row>
    <row r="107" spans="1:7" ht="35.1" customHeight="1" x14ac:dyDescent="0.3">
      <c r="A107" s="126"/>
      <c r="B107" s="127"/>
      <c r="C107" s="128"/>
      <c r="D107" s="129"/>
      <c r="E107" s="129"/>
      <c r="F107" s="129"/>
      <c r="G107" s="129"/>
    </row>
    <row r="108" spans="1:7" ht="35.1" customHeight="1" x14ac:dyDescent="0.3">
      <c r="A108" s="126"/>
      <c r="B108" s="127"/>
      <c r="C108" s="128"/>
      <c r="D108" s="129"/>
      <c r="E108" s="129"/>
      <c r="F108" s="129"/>
      <c r="G108" s="129"/>
    </row>
    <row r="109" spans="1:7" ht="35.1" customHeight="1" x14ac:dyDescent="0.3">
      <c r="A109" s="126"/>
      <c r="B109" s="127"/>
      <c r="C109" s="128"/>
      <c r="D109" s="129"/>
      <c r="E109" s="129"/>
      <c r="F109" s="129"/>
      <c r="G109" s="129"/>
    </row>
    <row r="110" spans="1:7" ht="35.1" customHeight="1" x14ac:dyDescent="0.3">
      <c r="A110" s="126"/>
      <c r="B110" s="127"/>
      <c r="C110" s="128"/>
      <c r="D110" s="129"/>
      <c r="E110" s="129"/>
      <c r="F110" s="129"/>
      <c r="G110" s="129"/>
    </row>
    <row r="111" spans="1:7" ht="35.1" customHeight="1" x14ac:dyDescent="0.3">
      <c r="A111" s="126"/>
      <c r="B111" s="127"/>
      <c r="C111" s="128"/>
      <c r="D111" s="129"/>
      <c r="E111" s="129"/>
      <c r="F111" s="129"/>
      <c r="G111" s="129"/>
    </row>
    <row r="112" spans="1:7" ht="35.1" customHeight="1" x14ac:dyDescent="0.3">
      <c r="A112" s="126"/>
      <c r="B112" s="127"/>
      <c r="C112" s="128"/>
      <c r="D112" s="129"/>
      <c r="E112" s="129"/>
      <c r="F112" s="129"/>
      <c r="G112" s="129"/>
    </row>
    <row r="113" spans="1:7" ht="35.1" customHeight="1" x14ac:dyDescent="0.3">
      <c r="A113" s="126"/>
      <c r="B113" s="127"/>
      <c r="C113" s="128"/>
      <c r="D113" s="129"/>
      <c r="E113" s="129"/>
      <c r="F113" s="129"/>
      <c r="G113" s="129"/>
    </row>
    <row r="114" spans="1:7" ht="35.1" customHeight="1" x14ac:dyDescent="0.3">
      <c r="A114" s="126"/>
      <c r="B114" s="127"/>
      <c r="C114" s="128"/>
      <c r="D114" s="129"/>
      <c r="E114" s="129"/>
      <c r="F114" s="129"/>
      <c r="G114" s="129"/>
    </row>
    <row r="115" spans="1:7" ht="35.1" customHeight="1" x14ac:dyDescent="0.3">
      <c r="A115" s="126"/>
      <c r="B115" s="127"/>
      <c r="C115" s="128"/>
      <c r="D115" s="129"/>
      <c r="E115" s="129"/>
      <c r="F115" s="129"/>
      <c r="G115" s="129"/>
    </row>
    <row r="116" spans="1:7" ht="35.1" customHeight="1" x14ac:dyDescent="0.3">
      <c r="A116" s="126"/>
      <c r="B116" s="127"/>
      <c r="C116" s="128"/>
      <c r="D116" s="129"/>
      <c r="E116" s="129"/>
      <c r="F116" s="129"/>
      <c r="G116" s="129"/>
    </row>
    <row r="117" spans="1:7" ht="35.1" customHeight="1" x14ac:dyDescent="0.3">
      <c r="A117" s="126"/>
      <c r="B117" s="127"/>
      <c r="C117" s="128"/>
      <c r="D117" s="129"/>
      <c r="E117" s="129"/>
      <c r="F117" s="129"/>
      <c r="G117" s="129"/>
    </row>
    <row r="118" spans="1:7" ht="35.1" customHeight="1" x14ac:dyDescent="0.3">
      <c r="A118" s="126"/>
      <c r="B118" s="127"/>
      <c r="C118" s="128"/>
      <c r="D118" s="129"/>
      <c r="E118" s="129"/>
      <c r="F118" s="129"/>
      <c r="G118" s="129"/>
    </row>
    <row r="119" spans="1:7" ht="35.1" customHeight="1" x14ac:dyDescent="0.3">
      <c r="A119" s="126"/>
      <c r="B119" s="127"/>
      <c r="C119" s="128"/>
      <c r="D119" s="129"/>
      <c r="E119" s="129"/>
      <c r="F119" s="129"/>
      <c r="G119" s="129"/>
    </row>
    <row r="120" spans="1:7" ht="35.1" customHeight="1" x14ac:dyDescent="0.3">
      <c r="A120" s="126"/>
      <c r="B120" s="127"/>
      <c r="C120" s="128"/>
      <c r="D120" s="129"/>
      <c r="E120" s="129"/>
      <c r="F120" s="129"/>
      <c r="G120" s="129"/>
    </row>
    <row r="121" spans="1:7" ht="35.1" customHeight="1" x14ac:dyDescent="0.3">
      <c r="A121" s="126"/>
      <c r="B121" s="127"/>
      <c r="C121" s="128"/>
      <c r="D121" s="129"/>
      <c r="E121" s="129"/>
      <c r="F121" s="129"/>
      <c r="G121" s="129"/>
    </row>
    <row r="122" spans="1:7" ht="35.1" customHeight="1" x14ac:dyDescent="0.3">
      <c r="A122" s="126"/>
      <c r="B122" s="127"/>
      <c r="C122" s="128"/>
      <c r="D122" s="129"/>
      <c r="E122" s="129"/>
      <c r="F122" s="129"/>
      <c r="G122" s="129"/>
    </row>
    <row r="123" spans="1:7" ht="35.1" customHeight="1" x14ac:dyDescent="0.3">
      <c r="A123" s="126"/>
      <c r="B123" s="127"/>
      <c r="C123" s="128"/>
      <c r="D123" s="129"/>
      <c r="E123" s="129"/>
      <c r="F123" s="129"/>
      <c r="G123" s="129"/>
    </row>
    <row r="124" spans="1:7" ht="35.1" customHeight="1" x14ac:dyDescent="0.3">
      <c r="A124" s="126"/>
      <c r="B124" s="127"/>
      <c r="C124" s="128"/>
      <c r="D124" s="129"/>
      <c r="E124" s="129"/>
      <c r="F124" s="129"/>
      <c r="G124" s="129"/>
    </row>
    <row r="125" spans="1:7" ht="35.1" customHeight="1" x14ac:dyDescent="0.3">
      <c r="A125" s="126"/>
      <c r="B125" s="127"/>
      <c r="C125" s="128"/>
      <c r="D125" s="129"/>
      <c r="E125" s="129"/>
      <c r="F125" s="129"/>
      <c r="G125" s="129"/>
    </row>
    <row r="126" spans="1:7" ht="35.1" customHeight="1" x14ac:dyDescent="0.3">
      <c r="A126" s="126"/>
      <c r="B126" s="127"/>
      <c r="C126" s="128"/>
      <c r="D126" s="129"/>
      <c r="E126" s="129"/>
      <c r="F126" s="129"/>
      <c r="G126" s="129"/>
    </row>
    <row r="127" spans="1:7" ht="35.1" customHeight="1" x14ac:dyDescent="0.3">
      <c r="A127" s="126"/>
      <c r="B127" s="127"/>
      <c r="C127" s="128"/>
      <c r="D127" s="129"/>
      <c r="E127" s="129"/>
      <c r="F127" s="129"/>
      <c r="G127" s="129"/>
    </row>
    <row r="128" spans="1:7" ht="35.1" customHeight="1" x14ac:dyDescent="0.3">
      <c r="A128" s="126"/>
      <c r="B128" s="127"/>
      <c r="C128" s="128"/>
      <c r="D128" s="129"/>
      <c r="E128" s="129"/>
      <c r="F128" s="129"/>
      <c r="G128" s="129"/>
    </row>
    <row r="129" spans="1:7" ht="35.1" customHeight="1" x14ac:dyDescent="0.3">
      <c r="A129" s="126"/>
      <c r="B129" s="127"/>
      <c r="C129" s="128"/>
      <c r="D129" s="129"/>
      <c r="E129" s="129"/>
      <c r="F129" s="129"/>
      <c r="G129" s="129"/>
    </row>
    <row r="130" spans="1:7" ht="35.1" customHeight="1" x14ac:dyDescent="0.3">
      <c r="A130" s="126"/>
      <c r="B130" s="127"/>
      <c r="C130" s="128"/>
      <c r="D130" s="129"/>
      <c r="E130" s="129"/>
      <c r="F130" s="129"/>
      <c r="G130" s="129"/>
    </row>
    <row r="131" spans="1:7" ht="35.1" customHeight="1" x14ac:dyDescent="0.3">
      <c r="A131" s="126"/>
      <c r="B131" s="127"/>
      <c r="C131" s="128"/>
      <c r="D131" s="129"/>
      <c r="E131" s="129"/>
      <c r="F131" s="129"/>
      <c r="G131" s="129"/>
    </row>
    <row r="132" spans="1:7" ht="35.1" customHeight="1" x14ac:dyDescent="0.3">
      <c r="A132" s="126"/>
      <c r="B132" s="127"/>
      <c r="C132" s="128"/>
      <c r="D132" s="129"/>
      <c r="E132" s="129"/>
      <c r="F132" s="129"/>
      <c r="G132" s="129"/>
    </row>
    <row r="133" spans="1:7" ht="35.1" customHeight="1" x14ac:dyDescent="0.3">
      <c r="A133" s="126"/>
      <c r="B133" s="127"/>
      <c r="C133" s="128"/>
      <c r="D133" s="129"/>
      <c r="E133" s="129"/>
      <c r="F133" s="129"/>
      <c r="G133" s="129"/>
    </row>
    <row r="134" spans="1:7" ht="35.1" customHeight="1" x14ac:dyDescent="0.3">
      <c r="A134" s="126"/>
      <c r="B134" s="127"/>
      <c r="C134" s="128"/>
      <c r="D134" s="129"/>
      <c r="E134" s="129"/>
      <c r="F134" s="129"/>
      <c r="G134" s="129"/>
    </row>
    <row r="135" spans="1:7" ht="35.1" customHeight="1" x14ac:dyDescent="0.3">
      <c r="A135" s="126"/>
      <c r="B135" s="127"/>
      <c r="C135" s="128"/>
      <c r="D135" s="129"/>
      <c r="E135" s="129"/>
      <c r="F135" s="129"/>
      <c r="G135" s="129"/>
    </row>
    <row r="136" spans="1:7" ht="35.1" customHeight="1" x14ac:dyDescent="0.3">
      <c r="A136" s="126"/>
      <c r="B136" s="127"/>
      <c r="C136" s="128"/>
      <c r="D136" s="129"/>
      <c r="E136" s="129"/>
      <c r="F136" s="129"/>
      <c r="G136" s="129"/>
    </row>
    <row r="137" spans="1:7" ht="35.1" customHeight="1" x14ac:dyDescent="0.3">
      <c r="A137" s="126"/>
      <c r="B137" s="127"/>
      <c r="C137" s="128"/>
      <c r="D137" s="129"/>
      <c r="E137" s="129"/>
      <c r="F137" s="129"/>
      <c r="G137" s="129"/>
    </row>
    <row r="138" spans="1:7" ht="35.1" customHeight="1" x14ac:dyDescent="0.3">
      <c r="A138" s="126"/>
      <c r="B138" s="127"/>
      <c r="C138" s="128"/>
      <c r="D138" s="129"/>
      <c r="E138" s="129"/>
      <c r="F138" s="129"/>
      <c r="G138" s="129"/>
    </row>
    <row r="139" spans="1:7" ht="35.1" customHeight="1" x14ac:dyDescent="0.3">
      <c r="A139" s="126"/>
      <c r="B139" s="127"/>
      <c r="C139" s="128"/>
      <c r="D139" s="129"/>
      <c r="E139" s="129"/>
      <c r="F139" s="129"/>
      <c r="G139" s="129"/>
    </row>
    <row r="140" spans="1:7" ht="35.1" customHeight="1" x14ac:dyDescent="0.3">
      <c r="A140" s="126"/>
      <c r="B140" s="127"/>
      <c r="C140" s="128"/>
      <c r="D140" s="129"/>
      <c r="E140" s="129"/>
      <c r="F140" s="129"/>
      <c r="G140" s="129"/>
    </row>
    <row r="141" spans="1:7" ht="35.1" customHeight="1" x14ac:dyDescent="0.3">
      <c r="A141" s="126"/>
      <c r="B141" s="127"/>
      <c r="C141" s="128"/>
      <c r="D141" s="129"/>
      <c r="E141" s="129"/>
      <c r="F141" s="129"/>
      <c r="G141" s="129"/>
    </row>
    <row r="142" spans="1:7" ht="35.1" customHeight="1" x14ac:dyDescent="0.3">
      <c r="A142" s="126"/>
      <c r="B142" s="127"/>
      <c r="C142" s="128"/>
      <c r="D142" s="129"/>
      <c r="E142" s="129"/>
      <c r="F142" s="129"/>
      <c r="G142" s="129"/>
    </row>
    <row r="143" spans="1:7" ht="35.1" customHeight="1" x14ac:dyDescent="0.3">
      <c r="A143" s="126"/>
      <c r="B143" s="127"/>
      <c r="C143" s="128"/>
      <c r="D143" s="129"/>
      <c r="E143" s="129"/>
      <c r="F143" s="129"/>
      <c r="G143" s="129"/>
    </row>
    <row r="144" spans="1:7" ht="35.1" customHeight="1" x14ac:dyDescent="0.3">
      <c r="A144" s="126"/>
      <c r="B144" s="127"/>
      <c r="C144" s="128"/>
      <c r="D144" s="129"/>
      <c r="E144" s="129"/>
      <c r="F144" s="129"/>
      <c r="G144" s="129"/>
    </row>
    <row r="145" spans="1:7" ht="35.1" customHeight="1" x14ac:dyDescent="0.3">
      <c r="A145" s="126"/>
      <c r="B145" s="127"/>
      <c r="C145" s="128"/>
      <c r="D145" s="129"/>
      <c r="E145" s="129"/>
      <c r="F145" s="129"/>
      <c r="G145" s="129"/>
    </row>
    <row r="146" spans="1:7" ht="35.1" customHeight="1" x14ac:dyDescent="0.3">
      <c r="A146" s="126"/>
      <c r="B146" s="127"/>
      <c r="C146" s="128"/>
      <c r="D146" s="129"/>
      <c r="E146" s="129"/>
      <c r="F146" s="129"/>
      <c r="G146" s="129"/>
    </row>
    <row r="147" spans="1:7" ht="35.1" customHeight="1" x14ac:dyDescent="0.3">
      <c r="A147" s="126"/>
      <c r="B147" s="127"/>
      <c r="C147" s="128"/>
      <c r="D147" s="129"/>
      <c r="E147" s="129"/>
      <c r="F147" s="129"/>
      <c r="G147" s="129"/>
    </row>
    <row r="148" spans="1:7" ht="35.1" customHeight="1" x14ac:dyDescent="0.3">
      <c r="A148" s="126"/>
      <c r="B148" s="127"/>
      <c r="C148" s="128"/>
      <c r="D148" s="129"/>
      <c r="E148" s="129"/>
      <c r="F148" s="129"/>
      <c r="G148" s="129"/>
    </row>
    <row r="149" spans="1:7" ht="35.1" customHeight="1" x14ac:dyDescent="0.3">
      <c r="A149" s="126"/>
      <c r="B149" s="127"/>
      <c r="C149" s="128"/>
      <c r="D149" s="129"/>
      <c r="E149" s="129"/>
      <c r="F149" s="129"/>
      <c r="G149" s="129"/>
    </row>
    <row r="150" spans="1:7" ht="35.1" customHeight="1" x14ac:dyDescent="0.3">
      <c r="A150" s="126"/>
      <c r="B150" s="127"/>
      <c r="C150" s="128"/>
      <c r="D150" s="129"/>
      <c r="E150" s="129"/>
      <c r="F150" s="129"/>
      <c r="G150" s="129"/>
    </row>
    <row r="151" spans="1:7" ht="35.1" customHeight="1" x14ac:dyDescent="0.3">
      <c r="A151" s="126"/>
      <c r="B151" s="127"/>
      <c r="C151" s="128"/>
      <c r="D151" s="129"/>
      <c r="E151" s="129"/>
      <c r="F151" s="129"/>
      <c r="G151" s="129"/>
    </row>
    <row r="152" spans="1:7" ht="35.1" customHeight="1" x14ac:dyDescent="0.3">
      <c r="A152" s="126"/>
      <c r="B152" s="127"/>
      <c r="C152" s="128"/>
      <c r="D152" s="129"/>
      <c r="E152" s="129"/>
      <c r="F152" s="129"/>
      <c r="G152" s="129"/>
    </row>
    <row r="153" spans="1:7" ht="35.1" customHeight="1" x14ac:dyDescent="0.3">
      <c r="A153" s="126"/>
      <c r="B153" s="127"/>
      <c r="C153" s="128"/>
      <c r="D153" s="129"/>
      <c r="E153" s="129"/>
      <c r="F153" s="129"/>
      <c r="G153" s="129"/>
    </row>
    <row r="154" spans="1:7" ht="35.1" customHeight="1" x14ac:dyDescent="0.3">
      <c r="A154" s="126"/>
      <c r="B154" s="127"/>
      <c r="C154" s="128"/>
      <c r="D154" s="129"/>
      <c r="E154" s="129"/>
      <c r="F154" s="129"/>
      <c r="G154" s="129"/>
    </row>
    <row r="155" spans="1:7" ht="35.1" customHeight="1" x14ac:dyDescent="0.3">
      <c r="A155" s="126"/>
      <c r="B155" s="127"/>
      <c r="C155" s="128"/>
      <c r="D155" s="129"/>
      <c r="E155" s="129"/>
      <c r="F155" s="129"/>
      <c r="G155" s="129"/>
    </row>
    <row r="156" spans="1:7" ht="35.1" customHeight="1" x14ac:dyDescent="0.3">
      <c r="A156" s="126"/>
      <c r="B156" s="127"/>
      <c r="C156" s="128"/>
      <c r="D156" s="129"/>
      <c r="E156" s="129"/>
      <c r="F156" s="129"/>
      <c r="G156" s="129"/>
    </row>
    <row r="157" spans="1:7" ht="35.1" customHeight="1" x14ac:dyDescent="0.3">
      <c r="A157" s="126"/>
      <c r="B157" s="127"/>
      <c r="C157" s="128"/>
      <c r="D157" s="129"/>
      <c r="E157" s="129"/>
      <c r="F157" s="129"/>
      <c r="G157" s="129"/>
    </row>
    <row r="158" spans="1:7" ht="35.1" customHeight="1" x14ac:dyDescent="0.3">
      <c r="A158" s="126"/>
      <c r="B158" s="127"/>
      <c r="C158" s="128"/>
      <c r="D158" s="129"/>
      <c r="E158" s="129"/>
      <c r="F158" s="129"/>
      <c r="G158" s="129"/>
    </row>
    <row r="159" spans="1:7" ht="35.1" customHeight="1" x14ac:dyDescent="0.3">
      <c r="A159" s="126"/>
      <c r="B159" s="127"/>
      <c r="C159" s="128"/>
      <c r="D159" s="129"/>
      <c r="E159" s="129"/>
      <c r="F159" s="129"/>
      <c r="G159" s="129"/>
    </row>
    <row r="160" spans="1:7" ht="35.1" customHeight="1" x14ac:dyDescent="0.3">
      <c r="A160" s="126"/>
      <c r="B160" s="127"/>
      <c r="C160" s="128"/>
      <c r="D160" s="129"/>
      <c r="E160" s="129"/>
      <c r="F160" s="129"/>
      <c r="G160" s="129"/>
    </row>
    <row r="161" spans="1:7" ht="35.1" customHeight="1" x14ac:dyDescent="0.3">
      <c r="A161" s="126"/>
      <c r="B161" s="127"/>
      <c r="C161" s="128"/>
      <c r="D161" s="129"/>
      <c r="E161" s="129"/>
      <c r="F161" s="129"/>
      <c r="G161" s="129"/>
    </row>
    <row r="162" spans="1:7" ht="35.1" customHeight="1" x14ac:dyDescent="0.3">
      <c r="A162" s="126"/>
      <c r="B162" s="127"/>
      <c r="C162" s="128"/>
      <c r="D162" s="129"/>
      <c r="E162" s="129"/>
      <c r="F162" s="129"/>
      <c r="G162" s="129"/>
    </row>
    <row r="163" spans="1:7" ht="35.1" customHeight="1" x14ac:dyDescent="0.3">
      <c r="A163" s="126"/>
      <c r="B163" s="127"/>
      <c r="C163" s="128"/>
      <c r="D163" s="129"/>
      <c r="E163" s="129"/>
      <c r="F163" s="129"/>
      <c r="G163" s="129"/>
    </row>
    <row r="164" spans="1:7" ht="35.1" customHeight="1" x14ac:dyDescent="0.3">
      <c r="A164" s="126"/>
      <c r="B164" s="127"/>
      <c r="C164" s="128"/>
      <c r="D164" s="129"/>
      <c r="E164" s="129"/>
      <c r="F164" s="129"/>
      <c r="G164" s="129"/>
    </row>
    <row r="165" spans="1:7" ht="35.1" customHeight="1" x14ac:dyDescent="0.3">
      <c r="A165" s="126"/>
      <c r="B165" s="127"/>
      <c r="C165" s="128"/>
      <c r="D165" s="129"/>
      <c r="E165" s="129"/>
      <c r="F165" s="129"/>
      <c r="G165" s="129"/>
    </row>
    <row r="166" spans="1:7" ht="35.1" customHeight="1" x14ac:dyDescent="0.3">
      <c r="A166" s="126"/>
      <c r="B166" s="127"/>
      <c r="C166" s="128"/>
      <c r="D166" s="129"/>
      <c r="E166" s="129"/>
      <c r="F166" s="129"/>
      <c r="G166" s="129"/>
    </row>
    <row r="167" spans="1:7" ht="35.1" customHeight="1" x14ac:dyDescent="0.3">
      <c r="A167" s="126"/>
      <c r="B167" s="127"/>
      <c r="C167" s="128"/>
      <c r="D167" s="129"/>
      <c r="E167" s="129"/>
      <c r="F167" s="129"/>
      <c r="G167" s="129"/>
    </row>
    <row r="168" spans="1:7" ht="35.1" customHeight="1" x14ac:dyDescent="0.3">
      <c r="A168" s="126"/>
      <c r="B168" s="127"/>
      <c r="C168" s="128"/>
      <c r="D168" s="129"/>
      <c r="E168" s="129"/>
      <c r="F168" s="129"/>
      <c r="G168" s="129"/>
    </row>
    <row r="169" spans="1:7" ht="35.1" customHeight="1" x14ac:dyDescent="0.3">
      <c r="A169" s="126"/>
      <c r="B169" s="127"/>
      <c r="C169" s="128"/>
      <c r="D169" s="129"/>
      <c r="E169" s="129"/>
      <c r="F169" s="129"/>
      <c r="G169" s="129"/>
    </row>
    <row r="170" spans="1:7" ht="35.1" customHeight="1" x14ac:dyDescent="0.3">
      <c r="A170" s="126"/>
      <c r="B170" s="127"/>
      <c r="C170" s="128"/>
      <c r="D170" s="129"/>
      <c r="E170" s="129"/>
      <c r="F170" s="129"/>
      <c r="G170" s="129"/>
    </row>
    <row r="171" spans="1:7" ht="35.1" customHeight="1" x14ac:dyDescent="0.3">
      <c r="A171" s="126"/>
      <c r="B171" s="127"/>
      <c r="C171" s="128"/>
      <c r="D171" s="129"/>
      <c r="E171" s="129"/>
      <c r="F171" s="129"/>
      <c r="G171" s="129"/>
    </row>
    <row r="172" spans="1:7" ht="35.1" customHeight="1" x14ac:dyDescent="0.3">
      <c r="A172" s="126"/>
      <c r="B172" s="127"/>
      <c r="C172" s="128"/>
      <c r="D172" s="129"/>
      <c r="E172" s="129"/>
      <c r="F172" s="129"/>
      <c r="G172" s="129"/>
    </row>
    <row r="173" spans="1:7" ht="35.1" customHeight="1" x14ac:dyDescent="0.3">
      <c r="A173" s="126"/>
      <c r="B173" s="127"/>
      <c r="C173" s="128"/>
      <c r="D173" s="129"/>
      <c r="E173" s="129"/>
      <c r="F173" s="129"/>
      <c r="G173" s="129"/>
    </row>
    <row r="174" spans="1:7" ht="35.1" customHeight="1" x14ac:dyDescent="0.3">
      <c r="A174" s="126"/>
      <c r="B174" s="127"/>
      <c r="C174" s="128"/>
      <c r="D174" s="129"/>
      <c r="E174" s="129"/>
      <c r="F174" s="129"/>
      <c r="G174" s="129"/>
    </row>
    <row r="175" spans="1:7" ht="35.1" customHeight="1" x14ac:dyDescent="0.3">
      <c r="A175" s="126"/>
      <c r="B175" s="127"/>
      <c r="C175" s="128"/>
      <c r="D175" s="129"/>
      <c r="E175" s="129"/>
      <c r="F175" s="129"/>
      <c r="G175" s="129"/>
    </row>
    <row r="176" spans="1:7" ht="35.1" customHeight="1" x14ac:dyDescent="0.3">
      <c r="A176" s="126"/>
      <c r="B176" s="127"/>
      <c r="C176" s="128"/>
      <c r="D176" s="129"/>
      <c r="E176" s="129"/>
      <c r="F176" s="129"/>
      <c r="G176" s="129"/>
    </row>
    <row r="177" spans="1:7" ht="35.1" customHeight="1" x14ac:dyDescent="0.3">
      <c r="A177" s="126"/>
      <c r="B177" s="127"/>
      <c r="C177" s="128"/>
      <c r="D177" s="129"/>
      <c r="E177" s="129"/>
      <c r="F177" s="129"/>
      <c r="G177" s="129"/>
    </row>
    <row r="178" spans="1:7" ht="35.1" customHeight="1" x14ac:dyDescent="0.3">
      <c r="A178" s="126"/>
      <c r="B178" s="127"/>
      <c r="C178" s="128"/>
      <c r="D178" s="129"/>
      <c r="E178" s="129"/>
      <c r="F178" s="129"/>
      <c r="G178" s="129"/>
    </row>
    <row r="179" spans="1:7" ht="35.1" customHeight="1" x14ac:dyDescent="0.3">
      <c r="A179" s="126"/>
      <c r="B179" s="127"/>
      <c r="C179" s="128"/>
      <c r="D179" s="129"/>
      <c r="E179" s="129"/>
      <c r="F179" s="129"/>
      <c r="G179" s="129"/>
    </row>
    <row r="180" spans="1:7" ht="35.1" customHeight="1" x14ac:dyDescent="0.3">
      <c r="A180" s="126"/>
      <c r="B180" s="127"/>
      <c r="C180" s="128"/>
      <c r="D180" s="129"/>
      <c r="E180" s="129"/>
      <c r="F180" s="129"/>
      <c r="G180" s="129"/>
    </row>
    <row r="181" spans="1:7" ht="35.1" customHeight="1" x14ac:dyDescent="0.3">
      <c r="A181" s="126"/>
      <c r="B181" s="127"/>
      <c r="C181" s="128"/>
      <c r="D181" s="129"/>
      <c r="E181" s="129"/>
      <c r="F181" s="129"/>
      <c r="G181" s="129"/>
    </row>
    <row r="182" spans="1:7" ht="35.1" customHeight="1" x14ac:dyDescent="0.3">
      <c r="A182" s="126"/>
      <c r="B182" s="127"/>
      <c r="C182" s="128"/>
      <c r="D182" s="129"/>
      <c r="E182" s="129"/>
      <c r="F182" s="129"/>
      <c r="G182" s="129"/>
    </row>
    <row r="183" spans="1:7" ht="35.1" customHeight="1" x14ac:dyDescent="0.3">
      <c r="A183" s="126"/>
      <c r="B183" s="127"/>
      <c r="C183" s="128"/>
      <c r="D183" s="129"/>
      <c r="E183" s="129"/>
      <c r="F183" s="129"/>
      <c r="G183" s="129"/>
    </row>
    <row r="184" spans="1:7" ht="35.1" customHeight="1" x14ac:dyDescent="0.3">
      <c r="A184" s="126"/>
      <c r="B184" s="127"/>
      <c r="C184" s="128"/>
      <c r="D184" s="129"/>
      <c r="E184" s="129"/>
      <c r="F184" s="129"/>
      <c r="G184" s="129"/>
    </row>
    <row r="185" spans="1:7" ht="35.1" customHeight="1" x14ac:dyDescent="0.3">
      <c r="A185" s="126"/>
      <c r="B185" s="127"/>
      <c r="C185" s="128"/>
      <c r="D185" s="129"/>
      <c r="E185" s="129"/>
      <c r="F185" s="129"/>
      <c r="G185" s="129"/>
    </row>
    <row r="186" spans="1:7" ht="35.1" customHeight="1" x14ac:dyDescent="0.3">
      <c r="A186" s="126"/>
      <c r="B186" s="127"/>
      <c r="C186" s="128"/>
      <c r="D186" s="129"/>
      <c r="E186" s="129"/>
      <c r="F186" s="129"/>
      <c r="G186" s="129"/>
    </row>
    <row r="187" spans="1:7" ht="35.1" customHeight="1" x14ac:dyDescent="0.3">
      <c r="A187" s="126"/>
      <c r="B187" s="127"/>
      <c r="C187" s="128"/>
      <c r="D187" s="129"/>
      <c r="E187" s="129"/>
      <c r="F187" s="129"/>
      <c r="G187" s="129"/>
    </row>
    <row r="188" spans="1:7" ht="35.1" customHeight="1" x14ac:dyDescent="0.3">
      <c r="A188" s="126"/>
      <c r="B188" s="127"/>
      <c r="C188" s="128"/>
      <c r="D188" s="129"/>
      <c r="E188" s="129"/>
      <c r="F188" s="129"/>
      <c r="G188" s="129"/>
    </row>
    <row r="189" spans="1:7" ht="35.1" customHeight="1" x14ac:dyDescent="0.3">
      <c r="A189" s="126"/>
      <c r="B189" s="127"/>
      <c r="C189" s="128"/>
      <c r="D189" s="129"/>
      <c r="E189" s="129"/>
      <c r="F189" s="129"/>
      <c r="G189" s="129"/>
    </row>
    <row r="190" spans="1:7" ht="35.1" customHeight="1" x14ac:dyDescent="0.3">
      <c r="A190" s="126"/>
      <c r="B190" s="127"/>
      <c r="C190" s="128"/>
      <c r="D190" s="129"/>
      <c r="E190" s="129"/>
      <c r="F190" s="129"/>
      <c r="G190" s="129"/>
    </row>
    <row r="191" spans="1:7" ht="35.1" customHeight="1" x14ac:dyDescent="0.3">
      <c r="A191" s="126"/>
      <c r="B191" s="127"/>
      <c r="C191" s="128"/>
      <c r="D191" s="129"/>
      <c r="E191" s="129"/>
      <c r="F191" s="129"/>
      <c r="G191" s="129"/>
    </row>
    <row r="192" spans="1:7" ht="35.1" customHeight="1" x14ac:dyDescent="0.3">
      <c r="A192" s="126"/>
      <c r="B192" s="127"/>
      <c r="C192" s="128"/>
      <c r="D192" s="129"/>
      <c r="E192" s="129"/>
      <c r="F192" s="129"/>
      <c r="G192" s="129"/>
    </row>
    <row r="193" spans="1:7" ht="35.1" customHeight="1" x14ac:dyDescent="0.3">
      <c r="A193" s="126"/>
      <c r="B193" s="127"/>
      <c r="C193" s="128"/>
      <c r="D193" s="129"/>
      <c r="E193" s="129"/>
      <c r="F193" s="129"/>
      <c r="G193" s="129"/>
    </row>
    <row r="194" spans="1:7" ht="35.1" customHeight="1" x14ac:dyDescent="0.3">
      <c r="A194" s="126"/>
      <c r="B194" s="127"/>
      <c r="C194" s="128"/>
      <c r="D194" s="129"/>
      <c r="E194" s="129"/>
      <c r="F194" s="129"/>
      <c r="G194" s="129"/>
    </row>
    <row r="195" spans="1:7" ht="35.1" customHeight="1" x14ac:dyDescent="0.3">
      <c r="A195" s="126"/>
      <c r="B195" s="127"/>
      <c r="C195" s="128"/>
      <c r="D195" s="129"/>
      <c r="E195" s="129"/>
      <c r="F195" s="129"/>
      <c r="G195" s="129"/>
    </row>
    <row r="196" spans="1:7" ht="35.1" customHeight="1" x14ac:dyDescent="0.3">
      <c r="A196" s="126"/>
      <c r="B196" s="127"/>
      <c r="C196" s="128"/>
      <c r="D196" s="129"/>
      <c r="E196" s="129"/>
      <c r="F196" s="129"/>
      <c r="G196" s="129"/>
    </row>
    <row r="197" spans="1:7" ht="35.1" customHeight="1" x14ac:dyDescent="0.3">
      <c r="A197" s="126"/>
      <c r="B197" s="127"/>
      <c r="C197" s="128"/>
      <c r="D197" s="129"/>
      <c r="E197" s="129"/>
      <c r="F197" s="129"/>
      <c r="G197" s="129"/>
    </row>
    <row r="198" spans="1:7" ht="35.1" customHeight="1" x14ac:dyDescent="0.3">
      <c r="A198" s="126"/>
      <c r="B198" s="127"/>
      <c r="C198" s="128"/>
      <c r="D198" s="129"/>
      <c r="E198" s="129"/>
      <c r="F198" s="129"/>
      <c r="G198" s="129"/>
    </row>
    <row r="199" spans="1:7" ht="35.1" customHeight="1" x14ac:dyDescent="0.3">
      <c r="A199" s="126"/>
      <c r="B199" s="127"/>
      <c r="C199" s="128"/>
      <c r="D199" s="129"/>
      <c r="E199" s="129"/>
      <c r="F199" s="129"/>
      <c r="G199" s="129"/>
    </row>
    <row r="200" spans="1:7" ht="35.1" customHeight="1" x14ac:dyDescent="0.3">
      <c r="A200" s="126"/>
      <c r="B200" s="127"/>
      <c r="C200" s="128"/>
      <c r="D200" s="129"/>
      <c r="E200" s="129"/>
      <c r="F200" s="129"/>
      <c r="G200" s="129"/>
    </row>
    <row r="201" spans="1:7" ht="35.1" customHeight="1" x14ac:dyDescent="0.3">
      <c r="A201" s="126"/>
      <c r="B201" s="127"/>
      <c r="C201" s="128"/>
      <c r="D201" s="129"/>
      <c r="E201" s="129"/>
      <c r="F201" s="129"/>
      <c r="G201" s="129"/>
    </row>
    <row r="202" spans="1:7" ht="35.1" customHeight="1" x14ac:dyDescent="0.3">
      <c r="A202" s="126"/>
      <c r="B202" s="127"/>
      <c r="C202" s="128"/>
      <c r="D202" s="129"/>
      <c r="E202" s="129"/>
      <c r="F202" s="129"/>
      <c r="G202" s="129"/>
    </row>
    <row r="203" spans="1:7" ht="35.1" customHeight="1" x14ac:dyDescent="0.3">
      <c r="A203" s="126"/>
      <c r="B203" s="127"/>
      <c r="C203" s="128"/>
      <c r="D203" s="129"/>
      <c r="E203" s="129"/>
      <c r="F203" s="129"/>
      <c r="G203" s="129"/>
    </row>
    <row r="204" spans="1:7" ht="35.1" customHeight="1" x14ac:dyDescent="0.3">
      <c r="A204" s="126"/>
      <c r="B204" s="127"/>
      <c r="C204" s="128"/>
      <c r="D204" s="129"/>
      <c r="E204" s="129"/>
      <c r="F204" s="129"/>
      <c r="G204" s="129"/>
    </row>
    <row r="205" spans="1:7" ht="35.1" customHeight="1" x14ac:dyDescent="0.3">
      <c r="A205" s="126"/>
      <c r="B205" s="127"/>
      <c r="C205" s="128"/>
      <c r="D205" s="129"/>
      <c r="E205" s="129"/>
      <c r="F205" s="129"/>
      <c r="G205" s="129"/>
    </row>
    <row r="206" spans="1:7" ht="35.1" customHeight="1" x14ac:dyDescent="0.3">
      <c r="A206" s="126"/>
      <c r="B206" s="127"/>
      <c r="C206" s="128"/>
      <c r="D206" s="129"/>
      <c r="E206" s="129"/>
      <c r="F206" s="129"/>
      <c r="G206" s="129"/>
    </row>
    <row r="207" spans="1:7" ht="35.1" customHeight="1" x14ac:dyDescent="0.3">
      <c r="A207" s="126"/>
      <c r="B207" s="127"/>
      <c r="C207" s="128"/>
      <c r="D207" s="129"/>
      <c r="E207" s="129"/>
      <c r="F207" s="129"/>
      <c r="G207" s="129"/>
    </row>
    <row r="208" spans="1:7" ht="35.1" customHeight="1" x14ac:dyDescent="0.3">
      <c r="A208" s="126"/>
      <c r="B208" s="127"/>
      <c r="C208" s="128"/>
      <c r="D208" s="129"/>
      <c r="E208" s="129"/>
      <c r="F208" s="129"/>
      <c r="G208" s="129"/>
    </row>
    <row r="209" spans="1:7" ht="35.1" customHeight="1" x14ac:dyDescent="0.3">
      <c r="A209" s="126"/>
      <c r="B209" s="127"/>
      <c r="C209" s="128"/>
      <c r="D209" s="129"/>
      <c r="E209" s="129"/>
      <c r="F209" s="129"/>
      <c r="G209" s="129"/>
    </row>
    <row r="210" spans="1:7" ht="35.1" customHeight="1" x14ac:dyDescent="0.3">
      <c r="A210" s="126"/>
      <c r="B210" s="127"/>
      <c r="C210" s="128"/>
      <c r="D210" s="129"/>
      <c r="E210" s="129"/>
      <c r="F210" s="129"/>
      <c r="G210" s="129"/>
    </row>
    <row r="211" spans="1:7" ht="35.1" customHeight="1" x14ac:dyDescent="0.3">
      <c r="A211" s="126"/>
      <c r="B211" s="127"/>
      <c r="C211" s="128"/>
      <c r="D211" s="129"/>
      <c r="E211" s="129"/>
      <c r="F211" s="129"/>
      <c r="G211" s="129"/>
    </row>
    <row r="212" spans="1:7" ht="35.1" customHeight="1" x14ac:dyDescent="0.3">
      <c r="A212" s="126"/>
      <c r="B212" s="127"/>
      <c r="C212" s="128"/>
      <c r="D212" s="129"/>
      <c r="E212" s="129"/>
      <c r="F212" s="129"/>
      <c r="G212" s="129"/>
    </row>
    <row r="213" spans="1:7" ht="35.1" customHeight="1" x14ac:dyDescent="0.3">
      <c r="A213" s="126"/>
      <c r="B213" s="127"/>
      <c r="C213" s="128"/>
      <c r="D213" s="129"/>
      <c r="E213" s="129"/>
      <c r="F213" s="129"/>
      <c r="G213" s="129"/>
    </row>
    <row r="214" spans="1:7" ht="35.1" customHeight="1" x14ac:dyDescent="0.3">
      <c r="A214" s="126"/>
      <c r="B214" s="127"/>
      <c r="C214" s="128"/>
      <c r="D214" s="129"/>
      <c r="E214" s="129"/>
      <c r="F214" s="129"/>
      <c r="G214" s="129"/>
    </row>
    <row r="215" spans="1:7" ht="35.1" customHeight="1" x14ac:dyDescent="0.3">
      <c r="A215" s="126"/>
      <c r="B215" s="127"/>
      <c r="C215" s="128"/>
      <c r="D215" s="129"/>
      <c r="E215" s="129"/>
      <c r="F215" s="129"/>
      <c r="G215" s="129"/>
    </row>
    <row r="216" spans="1:7" ht="35.1" customHeight="1" x14ac:dyDescent="0.3">
      <c r="A216" s="126"/>
      <c r="B216" s="127"/>
      <c r="C216" s="128"/>
      <c r="D216" s="129"/>
      <c r="E216" s="129"/>
      <c r="F216" s="129"/>
      <c r="G216" s="129"/>
    </row>
    <row r="217" spans="1:7" ht="35.1" customHeight="1" x14ac:dyDescent="0.3">
      <c r="A217" s="126"/>
      <c r="B217" s="127"/>
      <c r="C217" s="128"/>
      <c r="D217" s="129"/>
      <c r="E217" s="129"/>
      <c r="F217" s="129"/>
      <c r="G217" s="129"/>
    </row>
    <row r="218" spans="1:7" ht="35.1" customHeight="1" x14ac:dyDescent="0.3">
      <c r="A218" s="126"/>
      <c r="B218" s="127"/>
      <c r="C218" s="128"/>
      <c r="D218" s="129"/>
      <c r="E218" s="129"/>
      <c r="F218" s="129"/>
      <c r="G218" s="129"/>
    </row>
    <row r="219" spans="1:7" ht="35.1" customHeight="1" x14ac:dyDescent="0.3">
      <c r="A219" s="126"/>
      <c r="B219" s="127"/>
      <c r="C219" s="128"/>
      <c r="D219" s="129"/>
      <c r="E219" s="129"/>
      <c r="F219" s="129"/>
      <c r="G219" s="129"/>
    </row>
    <row r="220" spans="1:7" ht="35.1" customHeight="1" x14ac:dyDescent="0.3">
      <c r="A220" s="126"/>
      <c r="B220" s="127"/>
      <c r="C220" s="128"/>
      <c r="D220" s="129"/>
      <c r="E220" s="129"/>
      <c r="F220" s="129"/>
      <c r="G220" s="129"/>
    </row>
    <row r="221" spans="1:7" ht="35.1" customHeight="1" x14ac:dyDescent="0.3">
      <c r="A221" s="126"/>
      <c r="B221" s="127"/>
      <c r="C221" s="128"/>
      <c r="D221" s="129"/>
      <c r="E221" s="129"/>
      <c r="F221" s="129"/>
      <c r="G221" s="129"/>
    </row>
    <row r="222" spans="1:7" ht="35.1" customHeight="1" x14ac:dyDescent="0.3">
      <c r="A222" s="126"/>
      <c r="B222" s="127"/>
      <c r="C222" s="128"/>
      <c r="D222" s="129"/>
      <c r="E222" s="129"/>
      <c r="F222" s="129"/>
      <c r="G222" s="129"/>
    </row>
    <row r="223" spans="1:7" ht="35.1" customHeight="1" x14ac:dyDescent="0.3">
      <c r="A223" s="126"/>
      <c r="B223" s="127"/>
      <c r="C223" s="128"/>
      <c r="D223" s="129"/>
      <c r="E223" s="129"/>
      <c r="F223" s="129"/>
      <c r="G223" s="129"/>
    </row>
    <row r="224" spans="1:7" ht="35.1" customHeight="1" x14ac:dyDescent="0.3">
      <c r="A224" s="126"/>
      <c r="B224" s="127"/>
      <c r="C224" s="128"/>
      <c r="D224" s="129"/>
      <c r="E224" s="129"/>
      <c r="F224" s="129"/>
      <c r="G224" s="129"/>
    </row>
    <row r="225" spans="1:7" ht="35.1" customHeight="1" x14ac:dyDescent="0.3">
      <c r="A225" s="126"/>
      <c r="B225" s="127"/>
      <c r="C225" s="128"/>
      <c r="D225" s="129"/>
      <c r="E225" s="129"/>
      <c r="F225" s="129"/>
      <c r="G225" s="129"/>
    </row>
    <row r="226" spans="1:7" ht="35.1" customHeight="1" x14ac:dyDescent="0.3">
      <c r="A226" s="126"/>
      <c r="B226" s="127"/>
      <c r="C226" s="128"/>
      <c r="D226" s="129"/>
      <c r="E226" s="129"/>
      <c r="F226" s="129"/>
      <c r="G226" s="129"/>
    </row>
    <row r="227" spans="1:7" ht="35.1" customHeight="1" x14ac:dyDescent="0.3">
      <c r="A227" s="126"/>
      <c r="B227" s="127"/>
      <c r="C227" s="128"/>
      <c r="D227" s="129"/>
      <c r="E227" s="129"/>
      <c r="F227" s="129"/>
      <c r="G227" s="129"/>
    </row>
    <row r="228" spans="1:7" ht="35.1" customHeight="1" x14ac:dyDescent="0.3">
      <c r="A228" s="126"/>
      <c r="B228" s="127"/>
      <c r="C228" s="128"/>
      <c r="D228" s="129"/>
      <c r="E228" s="129"/>
      <c r="F228" s="129"/>
      <c r="G228" s="129"/>
    </row>
    <row r="229" spans="1:7" ht="35.1" customHeight="1" x14ac:dyDescent="0.3">
      <c r="A229" s="126"/>
      <c r="B229" s="127"/>
      <c r="C229" s="128"/>
      <c r="D229" s="129"/>
      <c r="E229" s="129"/>
      <c r="F229" s="129"/>
      <c r="G229" s="129"/>
    </row>
    <row r="230" spans="1:7" ht="35.1" customHeight="1" x14ac:dyDescent="0.3">
      <c r="A230" s="126"/>
      <c r="B230" s="127"/>
      <c r="C230" s="128"/>
      <c r="D230" s="129"/>
      <c r="E230" s="129"/>
      <c r="F230" s="129"/>
      <c r="G230" s="129"/>
    </row>
    <row r="231" spans="1:7" ht="35.1" customHeight="1" x14ac:dyDescent="0.3">
      <c r="A231" s="126"/>
      <c r="B231" s="127"/>
      <c r="C231" s="128"/>
      <c r="D231" s="129"/>
      <c r="E231" s="129"/>
      <c r="F231" s="129"/>
      <c r="G231" s="129"/>
    </row>
    <row r="232" spans="1:7" ht="35.1" customHeight="1" x14ac:dyDescent="0.3">
      <c r="A232" s="126"/>
      <c r="B232" s="127"/>
      <c r="C232" s="128"/>
      <c r="D232" s="129"/>
      <c r="E232" s="129"/>
      <c r="F232" s="129"/>
      <c r="G232" s="129"/>
    </row>
    <row r="233" spans="1:7" ht="35.1" customHeight="1" x14ac:dyDescent="0.3">
      <c r="A233" s="126"/>
      <c r="B233" s="127"/>
      <c r="C233" s="128"/>
      <c r="D233" s="129"/>
      <c r="E233" s="129"/>
      <c r="F233" s="129"/>
      <c r="G233" s="129"/>
    </row>
    <row r="234" spans="1:7" ht="35.1" customHeight="1" x14ac:dyDescent="0.3">
      <c r="A234" s="126"/>
      <c r="B234" s="127"/>
      <c r="C234" s="128"/>
      <c r="D234" s="129"/>
      <c r="E234" s="129"/>
      <c r="F234" s="129"/>
      <c r="G234" s="129"/>
    </row>
    <row r="235" spans="1:7" ht="35.1" customHeight="1" x14ac:dyDescent="0.3">
      <c r="A235" s="126"/>
      <c r="B235" s="127"/>
      <c r="C235" s="128"/>
      <c r="D235" s="129"/>
      <c r="E235" s="129"/>
      <c r="F235" s="129"/>
      <c r="G235" s="129"/>
    </row>
    <row r="236" spans="1:7" ht="35.1" customHeight="1" x14ac:dyDescent="0.3">
      <c r="A236" s="126"/>
      <c r="B236" s="127"/>
      <c r="C236" s="128"/>
      <c r="D236" s="129"/>
      <c r="E236" s="129"/>
      <c r="F236" s="129"/>
      <c r="G236" s="129"/>
    </row>
    <row r="237" spans="1:7" ht="35.1" customHeight="1" x14ac:dyDescent="0.3">
      <c r="A237" s="126"/>
      <c r="B237" s="127"/>
      <c r="C237" s="128"/>
      <c r="D237" s="129"/>
      <c r="E237" s="129"/>
      <c r="F237" s="129"/>
      <c r="G237" s="129"/>
    </row>
    <row r="238" spans="1:7" ht="35.1" customHeight="1" x14ac:dyDescent="0.3">
      <c r="A238" s="126"/>
      <c r="B238" s="127"/>
      <c r="C238" s="128"/>
      <c r="D238" s="129"/>
      <c r="E238" s="129"/>
      <c r="F238" s="129"/>
      <c r="G238" s="129"/>
    </row>
    <row r="239" spans="1:7" ht="35.1" customHeight="1" x14ac:dyDescent="0.3">
      <c r="A239" s="126"/>
      <c r="B239" s="127"/>
      <c r="C239" s="128"/>
      <c r="D239" s="129"/>
      <c r="E239" s="129"/>
      <c r="F239" s="129"/>
      <c r="G239" s="129"/>
    </row>
    <row r="240" spans="1:7" ht="35.1" customHeight="1" x14ac:dyDescent="0.3">
      <c r="A240" s="126"/>
      <c r="B240" s="127"/>
      <c r="C240" s="128"/>
      <c r="D240" s="129"/>
      <c r="E240" s="129"/>
      <c r="F240" s="129"/>
      <c r="G240" s="129"/>
    </row>
    <row r="241" spans="1:7" ht="35.1" customHeight="1" x14ac:dyDescent="0.3">
      <c r="A241" s="126"/>
      <c r="B241" s="127"/>
      <c r="C241" s="128"/>
      <c r="D241" s="129"/>
      <c r="E241" s="129"/>
      <c r="F241" s="129"/>
      <c r="G241" s="129"/>
    </row>
    <row r="242" spans="1:7" ht="35.1" customHeight="1" x14ac:dyDescent="0.3">
      <c r="A242" s="126"/>
      <c r="B242" s="127"/>
      <c r="C242" s="128"/>
      <c r="D242" s="129"/>
      <c r="E242" s="129"/>
      <c r="F242" s="129"/>
      <c r="G242" s="129"/>
    </row>
    <row r="243" spans="1:7" ht="35.1" customHeight="1" x14ac:dyDescent="0.3">
      <c r="A243" s="126"/>
      <c r="B243" s="127"/>
      <c r="C243" s="128"/>
      <c r="D243" s="129"/>
      <c r="E243" s="129"/>
      <c r="F243" s="129"/>
      <c r="G243" s="129"/>
    </row>
    <row r="244" spans="1:7" ht="35.1" customHeight="1" x14ac:dyDescent="0.3">
      <c r="A244" s="126"/>
      <c r="B244" s="127"/>
      <c r="C244" s="128"/>
      <c r="D244" s="129"/>
      <c r="E244" s="129"/>
      <c r="F244" s="129"/>
      <c r="G244" s="129"/>
    </row>
    <row r="245" spans="1:7" ht="35.1" customHeight="1" x14ac:dyDescent="0.3">
      <c r="A245" s="126"/>
      <c r="B245" s="127"/>
      <c r="C245" s="128"/>
      <c r="D245" s="129"/>
      <c r="E245" s="129"/>
      <c r="F245" s="129"/>
      <c r="G245" s="129"/>
    </row>
    <row r="246" spans="1:7" ht="35.1" customHeight="1" x14ac:dyDescent="0.3">
      <c r="A246" s="126"/>
      <c r="B246" s="127"/>
      <c r="C246" s="128"/>
      <c r="D246" s="129"/>
      <c r="E246" s="129"/>
      <c r="F246" s="129"/>
      <c r="G246" s="129"/>
    </row>
    <row r="247" spans="1:7" ht="35.1" customHeight="1" x14ac:dyDescent="0.3">
      <c r="A247" s="126"/>
      <c r="B247" s="127"/>
      <c r="C247" s="128"/>
      <c r="D247" s="129"/>
      <c r="E247" s="129"/>
      <c r="F247" s="129"/>
      <c r="G247" s="129"/>
    </row>
    <row r="248" spans="1:7" ht="35.1" customHeight="1" x14ac:dyDescent="0.3">
      <c r="A248" s="126"/>
      <c r="B248" s="127"/>
      <c r="C248" s="128"/>
      <c r="D248" s="129"/>
      <c r="E248" s="129"/>
      <c r="F248" s="129"/>
      <c r="G248" s="129"/>
    </row>
    <row r="249" spans="1:7" ht="35.1" customHeight="1" x14ac:dyDescent="0.3">
      <c r="A249" s="126"/>
      <c r="B249" s="127"/>
      <c r="C249" s="128"/>
      <c r="D249" s="129"/>
      <c r="E249" s="129"/>
      <c r="F249" s="129"/>
      <c r="G249" s="129"/>
    </row>
    <row r="250" spans="1:7" ht="35.1" customHeight="1" x14ac:dyDescent="0.3">
      <c r="A250" s="126"/>
      <c r="B250" s="127"/>
      <c r="C250" s="128"/>
      <c r="D250" s="129"/>
      <c r="E250" s="129"/>
      <c r="F250" s="129"/>
      <c r="G250" s="129"/>
    </row>
    <row r="251" spans="1:7" ht="35.1" customHeight="1" x14ac:dyDescent="0.3">
      <c r="A251" s="126"/>
      <c r="B251" s="127"/>
      <c r="C251" s="128"/>
      <c r="D251" s="129"/>
      <c r="E251" s="129"/>
      <c r="F251" s="129"/>
      <c r="G251" s="129"/>
    </row>
    <row r="252" spans="1:7" ht="35.1" customHeight="1" x14ac:dyDescent="0.3">
      <c r="A252" s="126"/>
      <c r="B252" s="127"/>
      <c r="C252" s="128"/>
      <c r="D252" s="129"/>
      <c r="E252" s="129"/>
      <c r="F252" s="129"/>
      <c r="G252" s="129"/>
    </row>
    <row r="253" spans="1:7" ht="35.1" customHeight="1" x14ac:dyDescent="0.3">
      <c r="A253" s="126"/>
      <c r="B253" s="127"/>
      <c r="C253" s="128"/>
      <c r="D253" s="129"/>
      <c r="E253" s="129"/>
      <c r="F253" s="129"/>
      <c r="G253" s="129"/>
    </row>
    <row r="254" spans="1:7" ht="35.1" customHeight="1" x14ac:dyDescent="0.3">
      <c r="A254" s="126"/>
      <c r="B254" s="127"/>
      <c r="C254" s="128"/>
      <c r="D254" s="129"/>
      <c r="E254" s="129"/>
      <c r="F254" s="129"/>
      <c r="G254" s="129"/>
    </row>
    <row r="255" spans="1:7" ht="35.1" customHeight="1" x14ac:dyDescent="0.3">
      <c r="A255" s="126"/>
      <c r="B255" s="127"/>
      <c r="C255" s="128"/>
      <c r="D255" s="129"/>
      <c r="E255" s="129"/>
      <c r="F255" s="129"/>
      <c r="G255" s="129"/>
    </row>
    <row r="256" spans="1:7" ht="35.1" customHeight="1" x14ac:dyDescent="0.3">
      <c r="A256" s="126"/>
      <c r="B256" s="127"/>
      <c r="C256" s="128"/>
      <c r="D256" s="129"/>
      <c r="E256" s="129"/>
      <c r="F256" s="129"/>
      <c r="G256" s="129"/>
    </row>
    <row r="257" spans="1:7" ht="35.1" customHeight="1" x14ac:dyDescent="0.3">
      <c r="A257" s="126"/>
      <c r="B257" s="127"/>
      <c r="C257" s="128"/>
      <c r="D257" s="129"/>
      <c r="E257" s="129"/>
      <c r="F257" s="129"/>
      <c r="G257" s="129"/>
    </row>
    <row r="258" spans="1:7" ht="35.1" customHeight="1" x14ac:dyDescent="0.3">
      <c r="A258" s="126"/>
      <c r="B258" s="127"/>
      <c r="C258" s="128"/>
      <c r="D258" s="129"/>
      <c r="E258" s="129"/>
      <c r="F258" s="129"/>
      <c r="G258" s="129"/>
    </row>
    <row r="259" spans="1:7" ht="35.1" customHeight="1" x14ac:dyDescent="0.3">
      <c r="A259" s="126"/>
      <c r="B259" s="127"/>
      <c r="C259" s="128"/>
      <c r="D259" s="129"/>
      <c r="E259" s="129"/>
      <c r="F259" s="129"/>
      <c r="G259" s="129"/>
    </row>
    <row r="260" spans="1:7" ht="35.1" customHeight="1" x14ac:dyDescent="0.3">
      <c r="A260" s="126"/>
      <c r="B260" s="127"/>
      <c r="C260" s="128"/>
      <c r="D260" s="129"/>
      <c r="E260" s="129"/>
      <c r="F260" s="129"/>
      <c r="G260" s="129"/>
    </row>
    <row r="261" spans="1:7" ht="35.1" customHeight="1" x14ac:dyDescent="0.3">
      <c r="A261" s="126"/>
      <c r="B261" s="127"/>
      <c r="C261" s="128"/>
      <c r="D261" s="129"/>
      <c r="E261" s="129"/>
      <c r="F261" s="129"/>
      <c r="G261" s="129"/>
    </row>
    <row r="262" spans="1:7" ht="35.1" customHeight="1" x14ac:dyDescent="0.3">
      <c r="A262" s="126"/>
      <c r="B262" s="127"/>
      <c r="C262" s="128"/>
      <c r="D262" s="129"/>
      <c r="E262" s="129"/>
      <c r="F262" s="129"/>
      <c r="G262" s="129"/>
    </row>
    <row r="263" spans="1:7" ht="35.1" customHeight="1" x14ac:dyDescent="0.3">
      <c r="A263" s="126"/>
      <c r="B263" s="127"/>
      <c r="C263" s="128"/>
      <c r="D263" s="129"/>
      <c r="E263" s="129"/>
      <c r="F263" s="129"/>
      <c r="G263" s="129"/>
    </row>
    <row r="264" spans="1:7" ht="35.1" customHeight="1" x14ac:dyDescent="0.3">
      <c r="A264" s="126"/>
      <c r="B264" s="127"/>
      <c r="C264" s="128"/>
      <c r="D264" s="129"/>
      <c r="E264" s="129"/>
      <c r="F264" s="129"/>
      <c r="G264" s="129"/>
    </row>
    <row r="265" spans="1:7" ht="35.1" customHeight="1" x14ac:dyDescent="0.3">
      <c r="A265" s="126"/>
      <c r="B265" s="127"/>
      <c r="C265" s="128"/>
      <c r="D265" s="129"/>
      <c r="E265" s="129"/>
      <c r="F265" s="129"/>
      <c r="G265" s="129"/>
    </row>
    <row r="266" spans="1:7" ht="35.1" customHeight="1" x14ac:dyDescent="0.3">
      <c r="A266" s="126"/>
      <c r="B266" s="127"/>
      <c r="C266" s="128"/>
      <c r="D266" s="129"/>
      <c r="E266" s="129"/>
      <c r="F266" s="129"/>
      <c r="G266" s="129"/>
    </row>
    <row r="267" spans="1:7" ht="35.1" customHeight="1" x14ac:dyDescent="0.3">
      <c r="A267" s="126"/>
      <c r="B267" s="127"/>
      <c r="C267" s="128"/>
      <c r="D267" s="129"/>
      <c r="E267" s="129"/>
      <c r="F267" s="129"/>
      <c r="G267" s="129"/>
    </row>
    <row r="268" spans="1:7" ht="35.1" customHeight="1" x14ac:dyDescent="0.3">
      <c r="A268" s="126"/>
      <c r="B268" s="127"/>
      <c r="C268" s="128"/>
      <c r="D268" s="129"/>
      <c r="E268" s="129"/>
      <c r="F268" s="129"/>
      <c r="G268" s="129"/>
    </row>
    <row r="269" spans="1:7" ht="35.1" customHeight="1" x14ac:dyDescent="0.3">
      <c r="A269" s="126"/>
      <c r="B269" s="127"/>
      <c r="C269" s="128"/>
      <c r="D269" s="129"/>
      <c r="E269" s="129"/>
      <c r="F269" s="129"/>
      <c r="G269" s="129"/>
    </row>
    <row r="270" spans="1:7" ht="35.1" customHeight="1" x14ac:dyDescent="0.3">
      <c r="A270" s="126"/>
      <c r="B270" s="127"/>
      <c r="C270" s="128"/>
      <c r="D270" s="129"/>
      <c r="E270" s="129"/>
      <c r="F270" s="129"/>
      <c r="G270" s="129"/>
    </row>
    <row r="271" spans="1:7" ht="35.1" customHeight="1" x14ac:dyDescent="0.3">
      <c r="A271" s="126"/>
      <c r="B271" s="127"/>
      <c r="C271" s="128"/>
      <c r="D271" s="129"/>
      <c r="E271" s="129"/>
      <c r="F271" s="129"/>
      <c r="G271" s="129"/>
    </row>
    <row r="272" spans="1:7" ht="35.1" customHeight="1" x14ac:dyDescent="0.3">
      <c r="A272" s="126"/>
      <c r="B272" s="127"/>
      <c r="C272" s="128"/>
      <c r="D272" s="129"/>
      <c r="E272" s="129"/>
      <c r="F272" s="129"/>
      <c r="G272" s="129"/>
    </row>
    <row r="273" spans="1:7" ht="35.1" customHeight="1" x14ac:dyDescent="0.3">
      <c r="A273" s="126"/>
      <c r="B273" s="127"/>
      <c r="C273" s="128"/>
      <c r="D273" s="129"/>
      <c r="E273" s="129"/>
      <c r="F273" s="129"/>
      <c r="G273" s="129"/>
    </row>
    <row r="274" spans="1:7" ht="35.1" customHeight="1" x14ac:dyDescent="0.3">
      <c r="A274" s="126"/>
      <c r="B274" s="127"/>
      <c r="C274" s="128"/>
      <c r="D274" s="129"/>
      <c r="E274" s="129"/>
      <c r="F274" s="129"/>
      <c r="G274" s="129"/>
    </row>
    <row r="275" spans="1:7" ht="35.1" customHeight="1" x14ac:dyDescent="0.3">
      <c r="A275" s="126"/>
      <c r="B275" s="127"/>
      <c r="C275" s="128"/>
      <c r="D275" s="129"/>
      <c r="E275" s="129"/>
      <c r="F275" s="129"/>
      <c r="G275" s="129"/>
    </row>
    <row r="276" spans="1:7" ht="35.1" customHeight="1" x14ac:dyDescent="0.3">
      <c r="A276" s="126"/>
      <c r="B276" s="127"/>
      <c r="C276" s="128"/>
      <c r="D276" s="129"/>
      <c r="E276" s="129"/>
      <c r="F276" s="129"/>
      <c r="G276" s="129"/>
    </row>
    <row r="277" spans="1:7" ht="35.1" customHeight="1" x14ac:dyDescent="0.3">
      <c r="A277" s="126"/>
      <c r="B277" s="127"/>
      <c r="C277" s="128"/>
      <c r="D277" s="129"/>
      <c r="E277" s="129"/>
      <c r="F277" s="129"/>
      <c r="G277" s="129"/>
    </row>
    <row r="278" spans="1:7" ht="35.1" customHeight="1" x14ac:dyDescent="0.3">
      <c r="A278" s="126"/>
      <c r="B278" s="127"/>
      <c r="C278" s="128"/>
      <c r="D278" s="129"/>
      <c r="E278" s="129"/>
      <c r="F278" s="129"/>
      <c r="G278" s="129"/>
    </row>
    <row r="279" spans="1:7" ht="35.1" customHeight="1" x14ac:dyDescent="0.3">
      <c r="A279" s="126"/>
      <c r="B279" s="127"/>
      <c r="C279" s="128"/>
      <c r="D279" s="129"/>
      <c r="E279" s="129"/>
      <c r="F279" s="129"/>
      <c r="G279" s="129"/>
    </row>
    <row r="280" spans="1:7" ht="35.1" customHeight="1" x14ac:dyDescent="0.3">
      <c r="A280" s="126"/>
      <c r="B280" s="127"/>
      <c r="C280" s="128"/>
      <c r="D280" s="129"/>
      <c r="E280" s="129"/>
      <c r="F280" s="129"/>
      <c r="G280" s="129"/>
    </row>
    <row r="281" spans="1:7" ht="35.1" customHeight="1" x14ac:dyDescent="0.3">
      <c r="A281" s="126"/>
      <c r="B281" s="127"/>
      <c r="C281" s="128"/>
      <c r="D281" s="129"/>
      <c r="E281" s="129"/>
      <c r="F281" s="129"/>
      <c r="G281" s="129"/>
    </row>
    <row r="282" spans="1:7" ht="35.1" customHeight="1" x14ac:dyDescent="0.3">
      <c r="A282" s="126"/>
      <c r="B282" s="127"/>
      <c r="C282" s="128"/>
      <c r="D282" s="129"/>
      <c r="E282" s="129"/>
      <c r="F282" s="129"/>
      <c r="G282" s="129"/>
    </row>
    <row r="283" spans="1:7" ht="35.1" customHeight="1" x14ac:dyDescent="0.3">
      <c r="A283" s="126"/>
      <c r="B283" s="127"/>
      <c r="C283" s="128"/>
      <c r="D283" s="129"/>
      <c r="E283" s="129"/>
      <c r="F283" s="129"/>
      <c r="G283" s="129"/>
    </row>
    <row r="284" spans="1:7" ht="35.1" customHeight="1" x14ac:dyDescent="0.3">
      <c r="A284" s="126"/>
      <c r="B284" s="127"/>
      <c r="C284" s="128"/>
      <c r="D284" s="129"/>
      <c r="E284" s="129"/>
      <c r="F284" s="129"/>
      <c r="G284" s="129"/>
    </row>
    <row r="285" spans="1:7" ht="35.1" customHeight="1" x14ac:dyDescent="0.3">
      <c r="A285" s="126"/>
      <c r="B285" s="127"/>
      <c r="C285" s="128"/>
      <c r="D285" s="129"/>
      <c r="E285" s="129"/>
      <c r="F285" s="129"/>
      <c r="G285" s="129"/>
    </row>
    <row r="286" spans="1:7" ht="35.1" customHeight="1" x14ac:dyDescent="0.3">
      <c r="A286" s="126"/>
      <c r="B286" s="127"/>
      <c r="C286" s="128"/>
      <c r="D286" s="129"/>
      <c r="E286" s="129"/>
      <c r="F286" s="129"/>
      <c r="G286" s="129"/>
    </row>
    <row r="287" spans="1:7" ht="35.1" customHeight="1" x14ac:dyDescent="0.3">
      <c r="A287" s="126"/>
      <c r="B287" s="127"/>
      <c r="C287" s="128"/>
      <c r="D287" s="129"/>
      <c r="E287" s="129"/>
      <c r="F287" s="129"/>
      <c r="G287" s="129"/>
    </row>
    <row r="288" spans="1:7" ht="35.1" customHeight="1" x14ac:dyDescent="0.3">
      <c r="A288" s="126"/>
      <c r="B288" s="127"/>
      <c r="C288" s="128"/>
      <c r="D288" s="129"/>
      <c r="E288" s="129"/>
      <c r="F288" s="129"/>
      <c r="G288" s="129"/>
    </row>
    <row r="289" spans="1:7" ht="35.1" customHeight="1" x14ac:dyDescent="0.3">
      <c r="A289" s="126"/>
      <c r="B289" s="127"/>
      <c r="C289" s="128"/>
      <c r="D289" s="129"/>
      <c r="E289" s="129"/>
      <c r="F289" s="129"/>
      <c r="G289" s="129"/>
    </row>
    <row r="290" spans="1:7" ht="35.1" customHeight="1" x14ac:dyDescent="0.3">
      <c r="A290" s="126"/>
      <c r="B290" s="127"/>
      <c r="C290" s="128"/>
      <c r="D290" s="129"/>
      <c r="E290" s="129"/>
      <c r="F290" s="129"/>
      <c r="G290" s="129"/>
    </row>
    <row r="291" spans="1:7" ht="35.1" customHeight="1" x14ac:dyDescent="0.3">
      <c r="A291" s="126"/>
      <c r="B291" s="127"/>
      <c r="C291" s="128"/>
      <c r="D291" s="129"/>
      <c r="E291" s="129"/>
      <c r="F291" s="129"/>
      <c r="G291" s="129"/>
    </row>
    <row r="292" spans="1:7" ht="35.1" customHeight="1" x14ac:dyDescent="0.3">
      <c r="A292" s="126"/>
      <c r="B292" s="127"/>
      <c r="C292" s="128"/>
      <c r="D292" s="129"/>
      <c r="E292" s="129"/>
      <c r="F292" s="129"/>
      <c r="G292" s="129"/>
    </row>
    <row r="293" spans="1:7" ht="35.1" customHeight="1" x14ac:dyDescent="0.3">
      <c r="A293" s="126"/>
      <c r="B293" s="127"/>
      <c r="C293" s="128"/>
      <c r="D293" s="129"/>
      <c r="E293" s="129"/>
      <c r="F293" s="129"/>
      <c r="G293" s="129"/>
    </row>
    <row r="294" spans="1:7" ht="35.1" customHeight="1" x14ac:dyDescent="0.3">
      <c r="A294" s="126"/>
      <c r="B294" s="127"/>
      <c r="C294" s="128"/>
      <c r="D294" s="129"/>
      <c r="E294" s="129"/>
      <c r="F294" s="129"/>
      <c r="G294" s="129"/>
    </row>
    <row r="295" spans="1:7" ht="35.1" customHeight="1" x14ac:dyDescent="0.3">
      <c r="A295" s="126"/>
      <c r="B295" s="127"/>
      <c r="C295" s="128"/>
      <c r="D295" s="129"/>
      <c r="E295" s="129"/>
      <c r="F295" s="129"/>
      <c r="G295" s="129"/>
    </row>
    <row r="296" spans="1:7" ht="35.1" customHeight="1" x14ac:dyDescent="0.3">
      <c r="A296" s="126"/>
      <c r="B296" s="127"/>
      <c r="C296" s="128"/>
      <c r="D296" s="129"/>
      <c r="E296" s="129"/>
      <c r="F296" s="129"/>
      <c r="G296" s="129"/>
    </row>
    <row r="297" spans="1:7" ht="35.1" customHeight="1" x14ac:dyDescent="0.3">
      <c r="A297" s="126"/>
      <c r="B297" s="127"/>
      <c r="C297" s="128"/>
      <c r="D297" s="129"/>
      <c r="E297" s="129"/>
      <c r="F297" s="129"/>
      <c r="G297" s="129"/>
    </row>
    <row r="298" spans="1:7" ht="35.1" customHeight="1" x14ac:dyDescent="0.3">
      <c r="A298" s="126"/>
      <c r="B298" s="127"/>
      <c r="C298" s="128"/>
      <c r="D298" s="129"/>
      <c r="E298" s="129"/>
      <c r="F298" s="129"/>
      <c r="G298" s="129"/>
    </row>
    <row r="299" spans="1:7" ht="35.1" customHeight="1" x14ac:dyDescent="0.3">
      <c r="A299" s="126"/>
      <c r="B299" s="127"/>
      <c r="C299" s="128"/>
      <c r="D299" s="129"/>
      <c r="E299" s="129"/>
      <c r="F299" s="129"/>
      <c r="G299" s="129"/>
    </row>
    <row r="300" spans="1:7" ht="35.1" customHeight="1" x14ac:dyDescent="0.3">
      <c r="A300" s="126"/>
      <c r="B300" s="127"/>
      <c r="C300" s="128"/>
      <c r="D300" s="129"/>
      <c r="E300" s="129"/>
      <c r="F300" s="129"/>
      <c r="G300" s="129"/>
    </row>
    <row r="301" spans="1:7" ht="35.1" customHeight="1" x14ac:dyDescent="0.3">
      <c r="A301" s="126"/>
      <c r="B301" s="127"/>
      <c r="C301" s="128"/>
      <c r="D301" s="129"/>
      <c r="E301" s="129"/>
      <c r="F301" s="129"/>
      <c r="G301" s="129"/>
    </row>
    <row r="302" spans="1:7" ht="35.1" customHeight="1" x14ac:dyDescent="0.3">
      <c r="A302" s="126"/>
      <c r="B302" s="127"/>
      <c r="C302" s="128"/>
      <c r="D302" s="129"/>
      <c r="E302" s="129"/>
      <c r="F302" s="129"/>
      <c r="G302" s="129"/>
    </row>
    <row r="303" spans="1:7" ht="35.1" customHeight="1" x14ac:dyDescent="0.3">
      <c r="A303" s="126"/>
      <c r="B303" s="127"/>
      <c r="C303" s="128"/>
      <c r="D303" s="129"/>
      <c r="E303" s="129"/>
      <c r="F303" s="129"/>
      <c r="G303" s="129"/>
    </row>
    <row r="304" spans="1:7" ht="35.1" customHeight="1" x14ac:dyDescent="0.3">
      <c r="A304" s="126"/>
      <c r="B304" s="127"/>
      <c r="C304" s="128"/>
      <c r="D304" s="129"/>
      <c r="E304" s="129"/>
      <c r="F304" s="129"/>
      <c r="G304" s="129"/>
    </row>
    <row r="305" spans="1:7" ht="35.1" customHeight="1" x14ac:dyDescent="0.3">
      <c r="A305" s="126"/>
      <c r="B305" s="127"/>
      <c r="C305" s="128"/>
      <c r="D305" s="129"/>
      <c r="E305" s="129"/>
      <c r="F305" s="129"/>
      <c r="G305" s="129"/>
    </row>
    <row r="306" spans="1:7" ht="35.1" customHeight="1" x14ac:dyDescent="0.3">
      <c r="A306" s="126"/>
      <c r="B306" s="127"/>
      <c r="C306" s="128"/>
      <c r="D306" s="129"/>
      <c r="E306" s="129"/>
      <c r="F306" s="129"/>
      <c r="G306" s="129"/>
    </row>
    <row r="307" spans="1:7" ht="35.1" customHeight="1" x14ac:dyDescent="0.3">
      <c r="A307" s="126"/>
      <c r="B307" s="127"/>
      <c r="C307" s="128"/>
      <c r="D307" s="129"/>
      <c r="E307" s="129"/>
      <c r="F307" s="129"/>
      <c r="G307" s="129"/>
    </row>
    <row r="308" spans="1:7" ht="35.1" customHeight="1" x14ac:dyDescent="0.3">
      <c r="A308" s="126"/>
      <c r="B308" s="127"/>
      <c r="C308" s="128"/>
      <c r="D308" s="129"/>
      <c r="E308" s="129"/>
      <c r="F308" s="129"/>
      <c r="G308" s="129"/>
    </row>
    <row r="309" spans="1:7" ht="35.1" customHeight="1" x14ac:dyDescent="0.3">
      <c r="A309" s="126"/>
      <c r="B309" s="127"/>
      <c r="C309" s="128"/>
      <c r="D309" s="129"/>
      <c r="E309" s="129"/>
      <c r="F309" s="129"/>
      <c r="G309" s="129"/>
    </row>
    <row r="310" spans="1:7" ht="35.1" customHeight="1" x14ac:dyDescent="0.3">
      <c r="A310" s="126"/>
      <c r="B310" s="127"/>
      <c r="C310" s="128"/>
      <c r="D310" s="129"/>
      <c r="E310" s="129"/>
      <c r="F310" s="129"/>
      <c r="G310" s="129"/>
    </row>
    <row r="311" spans="1:7" ht="35.1" customHeight="1" x14ac:dyDescent="0.3">
      <c r="A311" s="126"/>
      <c r="B311" s="127"/>
      <c r="C311" s="128"/>
      <c r="D311" s="129"/>
      <c r="E311" s="129"/>
      <c r="F311" s="129"/>
      <c r="G311" s="129"/>
    </row>
    <row r="312" spans="1:7" ht="35.1" customHeight="1" x14ac:dyDescent="0.3">
      <c r="A312" s="126"/>
      <c r="B312" s="127"/>
      <c r="C312" s="128"/>
      <c r="D312" s="129"/>
      <c r="E312" s="129"/>
      <c r="F312" s="129"/>
      <c r="G312" s="129"/>
    </row>
    <row r="313" spans="1:7" ht="35.1" customHeight="1" x14ac:dyDescent="0.3">
      <c r="A313" s="126"/>
      <c r="B313" s="127"/>
      <c r="C313" s="128"/>
      <c r="D313" s="129"/>
      <c r="E313" s="129"/>
      <c r="F313" s="129"/>
      <c r="G313" s="129"/>
    </row>
    <row r="314" spans="1:7" ht="35.1" customHeight="1" x14ac:dyDescent="0.3">
      <c r="A314" s="126"/>
      <c r="B314" s="127"/>
      <c r="C314" s="128"/>
      <c r="D314" s="129"/>
      <c r="E314" s="129"/>
      <c r="F314" s="129"/>
      <c r="G314" s="129"/>
    </row>
    <row r="315" spans="1:7" ht="35.1" customHeight="1" x14ac:dyDescent="0.3">
      <c r="A315" s="126"/>
      <c r="B315" s="127"/>
      <c r="C315" s="128"/>
      <c r="D315" s="129"/>
      <c r="E315" s="129"/>
      <c r="F315" s="129"/>
      <c r="G315" s="129"/>
    </row>
    <row r="316" spans="1:7" ht="35.1" customHeight="1" x14ac:dyDescent="0.3">
      <c r="A316" s="126"/>
      <c r="B316" s="127"/>
      <c r="C316" s="128"/>
      <c r="D316" s="129"/>
      <c r="E316" s="129"/>
      <c r="F316" s="129"/>
      <c r="G316" s="129"/>
    </row>
    <row r="317" spans="1:7" ht="35.1" customHeight="1" x14ac:dyDescent="0.3">
      <c r="A317" s="126"/>
      <c r="B317" s="127"/>
      <c r="C317" s="128"/>
      <c r="D317" s="129"/>
      <c r="E317" s="129"/>
      <c r="F317" s="129"/>
      <c r="G317" s="129"/>
    </row>
    <row r="318" spans="1:7" ht="35.1" customHeight="1" x14ac:dyDescent="0.3">
      <c r="A318" s="126"/>
      <c r="B318" s="127"/>
      <c r="C318" s="128"/>
      <c r="D318" s="129"/>
      <c r="E318" s="129"/>
      <c r="F318" s="129"/>
      <c r="G318" s="129"/>
    </row>
    <row r="319" spans="1:7" ht="35.1" customHeight="1" x14ac:dyDescent="0.3">
      <c r="A319" s="126"/>
      <c r="B319" s="127"/>
      <c r="C319" s="128"/>
      <c r="D319" s="129"/>
      <c r="E319" s="129"/>
      <c r="F319" s="129"/>
      <c r="G319" s="129"/>
    </row>
    <row r="320" spans="1:7" ht="35.1" customHeight="1" x14ac:dyDescent="0.3">
      <c r="A320" s="126"/>
      <c r="B320" s="127"/>
      <c r="C320" s="128"/>
      <c r="D320" s="129"/>
      <c r="E320" s="129"/>
      <c r="F320" s="129"/>
      <c r="G320" s="129"/>
    </row>
    <row r="321" spans="1:7" ht="35.1" customHeight="1" x14ac:dyDescent="0.3">
      <c r="A321" s="126"/>
      <c r="B321" s="127"/>
      <c r="C321" s="128"/>
      <c r="D321" s="129"/>
      <c r="E321" s="129"/>
      <c r="F321" s="129"/>
      <c r="G321" s="129"/>
    </row>
    <row r="322" spans="1:7" ht="35.1" customHeight="1" x14ac:dyDescent="0.3">
      <c r="A322" s="126"/>
      <c r="B322" s="127"/>
      <c r="C322" s="128"/>
      <c r="D322" s="129"/>
      <c r="E322" s="129"/>
      <c r="F322" s="129"/>
      <c r="G322" s="129"/>
    </row>
    <row r="323" spans="1:7" ht="35.1" customHeight="1" x14ac:dyDescent="0.3">
      <c r="A323" s="126"/>
      <c r="B323" s="127"/>
      <c r="C323" s="128"/>
      <c r="D323" s="129"/>
      <c r="E323" s="129"/>
      <c r="F323" s="129"/>
      <c r="G323" s="129"/>
    </row>
    <row r="324" spans="1:7" ht="35.1" customHeight="1" x14ac:dyDescent="0.3">
      <c r="A324" s="126"/>
      <c r="B324" s="127"/>
      <c r="C324" s="128"/>
      <c r="D324" s="129"/>
      <c r="E324" s="129"/>
      <c r="F324" s="129"/>
      <c r="G324" s="129"/>
    </row>
    <row r="325" spans="1:7" ht="35.1" customHeight="1" x14ac:dyDescent="0.3">
      <c r="A325" s="126"/>
      <c r="B325" s="127"/>
      <c r="C325" s="128"/>
      <c r="D325" s="129"/>
      <c r="E325" s="129"/>
      <c r="F325" s="129"/>
      <c r="G325" s="129"/>
    </row>
    <row r="326" spans="1:7" ht="35.1" customHeight="1" x14ac:dyDescent="0.3">
      <c r="A326" s="126"/>
      <c r="B326" s="127"/>
      <c r="C326" s="128"/>
      <c r="D326" s="129"/>
      <c r="E326" s="129"/>
      <c r="F326" s="129"/>
      <c r="G326" s="129"/>
    </row>
    <row r="327" spans="1:7" ht="35.1" customHeight="1" x14ac:dyDescent="0.3">
      <c r="A327" s="126"/>
      <c r="B327" s="127"/>
      <c r="C327" s="128"/>
      <c r="D327" s="129"/>
      <c r="E327" s="129"/>
      <c r="F327" s="129"/>
      <c r="G327" s="129"/>
    </row>
    <row r="328" spans="1:7" ht="35.1" customHeight="1" x14ac:dyDescent="0.3">
      <c r="A328" s="126"/>
      <c r="B328" s="127"/>
      <c r="C328" s="128"/>
      <c r="D328" s="129"/>
      <c r="E328" s="129"/>
      <c r="F328" s="129"/>
      <c r="G328" s="129"/>
    </row>
    <row r="329" spans="1:7" ht="35.1" customHeight="1" x14ac:dyDescent="0.3">
      <c r="A329" s="126"/>
      <c r="B329" s="127"/>
      <c r="C329" s="128"/>
      <c r="D329" s="129"/>
      <c r="E329" s="129"/>
      <c r="F329" s="129"/>
      <c r="G329" s="129"/>
    </row>
    <row r="330" spans="1:7" ht="35.1" customHeight="1" x14ac:dyDescent="0.3">
      <c r="A330" s="126"/>
      <c r="B330" s="127"/>
      <c r="C330" s="128"/>
      <c r="D330" s="129"/>
      <c r="E330" s="129"/>
      <c r="F330" s="129"/>
      <c r="G330" s="129"/>
    </row>
    <row r="331" spans="1:7" ht="35.1" customHeight="1" x14ac:dyDescent="0.3">
      <c r="A331" s="126"/>
      <c r="B331" s="127"/>
      <c r="C331" s="128"/>
      <c r="D331" s="129"/>
      <c r="E331" s="129"/>
      <c r="F331" s="129"/>
      <c r="G331" s="129"/>
    </row>
    <row r="332" spans="1:7" ht="35.1" customHeight="1" x14ac:dyDescent="0.3">
      <c r="A332" s="126"/>
      <c r="B332" s="127"/>
      <c r="C332" s="128"/>
      <c r="D332" s="129"/>
      <c r="E332" s="129"/>
      <c r="F332" s="129"/>
      <c r="G332" s="129"/>
    </row>
    <row r="333" spans="1:7" ht="35.1" customHeight="1" x14ac:dyDescent="0.3">
      <c r="A333" s="126"/>
      <c r="B333" s="127"/>
      <c r="C333" s="128"/>
      <c r="D333" s="129"/>
      <c r="E333" s="129"/>
      <c r="F333" s="129"/>
      <c r="G333" s="129"/>
    </row>
    <row r="334" spans="1:7" ht="35.1" customHeight="1" x14ac:dyDescent="0.3">
      <c r="A334" s="126"/>
      <c r="B334" s="127"/>
      <c r="C334" s="128"/>
      <c r="D334" s="129"/>
      <c r="E334" s="129"/>
      <c r="F334" s="129"/>
      <c r="G334" s="129"/>
    </row>
    <row r="335" spans="1:7" ht="35.1" customHeight="1" x14ac:dyDescent="0.3">
      <c r="A335" s="126"/>
      <c r="B335" s="127"/>
      <c r="C335" s="128"/>
      <c r="D335" s="129"/>
      <c r="E335" s="129"/>
      <c r="F335" s="129"/>
      <c r="G335" s="129"/>
    </row>
    <row r="336" spans="1:7" ht="35.1" customHeight="1" x14ac:dyDescent="0.3">
      <c r="A336" s="126"/>
      <c r="B336" s="127"/>
      <c r="C336" s="128"/>
      <c r="D336" s="129"/>
      <c r="E336" s="129"/>
      <c r="F336" s="129"/>
      <c r="G336" s="129"/>
    </row>
    <row r="337" spans="1:7" ht="35.1" customHeight="1" x14ac:dyDescent="0.3">
      <c r="A337" s="126"/>
      <c r="B337" s="127"/>
      <c r="C337" s="128"/>
      <c r="D337" s="129"/>
      <c r="E337" s="129"/>
      <c r="F337" s="129"/>
      <c r="G337" s="129"/>
    </row>
    <row r="338" spans="1:7" ht="35.1" customHeight="1" x14ac:dyDescent="0.3">
      <c r="A338" s="126"/>
      <c r="B338" s="127"/>
      <c r="C338" s="128"/>
      <c r="D338" s="129"/>
      <c r="E338" s="129"/>
      <c r="F338" s="129"/>
      <c r="G338" s="129"/>
    </row>
    <row r="339" spans="1:7" ht="35.1" customHeight="1" x14ac:dyDescent="0.3">
      <c r="A339" s="126"/>
      <c r="B339" s="127"/>
      <c r="C339" s="128"/>
      <c r="D339" s="129"/>
      <c r="E339" s="129"/>
      <c r="F339" s="129"/>
      <c r="G339" s="129"/>
    </row>
    <row r="340" spans="1:7" ht="35.1" customHeight="1" x14ac:dyDescent="0.3">
      <c r="A340" s="126"/>
      <c r="B340" s="127"/>
      <c r="C340" s="128"/>
      <c r="D340" s="129"/>
      <c r="E340" s="129"/>
      <c r="F340" s="129"/>
      <c r="G340" s="129"/>
    </row>
    <row r="341" spans="1:7" ht="35.1" customHeight="1" x14ac:dyDescent="0.3">
      <c r="A341" s="126"/>
      <c r="B341" s="127"/>
      <c r="C341" s="128"/>
      <c r="D341" s="129"/>
      <c r="E341" s="129"/>
      <c r="F341" s="129"/>
      <c r="G341" s="129"/>
    </row>
    <row r="342" spans="1:7" ht="35.1" customHeight="1" x14ac:dyDescent="0.3">
      <c r="A342" s="126"/>
      <c r="B342" s="127"/>
      <c r="C342" s="128"/>
      <c r="D342" s="129"/>
      <c r="E342" s="129"/>
      <c r="F342" s="129"/>
      <c r="G342" s="129"/>
    </row>
    <row r="343" spans="1:7" ht="35.1" customHeight="1" x14ac:dyDescent="0.3">
      <c r="A343" s="126"/>
      <c r="B343" s="127"/>
      <c r="C343" s="128"/>
      <c r="D343" s="129"/>
      <c r="E343" s="129"/>
      <c r="F343" s="129"/>
      <c r="G343" s="129"/>
    </row>
    <row r="344" spans="1:7" ht="35.1" customHeight="1" x14ac:dyDescent="0.3">
      <c r="A344" s="126"/>
      <c r="B344" s="127"/>
      <c r="C344" s="128"/>
      <c r="D344" s="129"/>
      <c r="E344" s="129"/>
      <c r="F344" s="129"/>
      <c r="G344" s="129"/>
    </row>
    <row r="345" spans="1:7" ht="35.1" customHeight="1" x14ac:dyDescent="0.3">
      <c r="A345" s="126"/>
      <c r="B345" s="127"/>
      <c r="C345" s="128"/>
      <c r="D345" s="129"/>
      <c r="E345" s="129"/>
      <c r="F345" s="129"/>
      <c r="G345" s="129"/>
    </row>
    <row r="346" spans="1:7" ht="35.1" customHeight="1" x14ac:dyDescent="0.3">
      <c r="A346" s="126"/>
      <c r="B346" s="127"/>
      <c r="C346" s="128"/>
      <c r="D346" s="129"/>
      <c r="E346" s="129"/>
      <c r="F346" s="129"/>
      <c r="G346" s="129"/>
    </row>
    <row r="347" spans="1:7" ht="35.1" customHeight="1" x14ac:dyDescent="0.3">
      <c r="A347" s="126"/>
      <c r="B347" s="127"/>
      <c r="C347" s="128"/>
      <c r="D347" s="129"/>
      <c r="E347" s="129"/>
      <c r="F347" s="129"/>
      <c r="G347" s="129"/>
    </row>
    <row r="348" spans="1:7" ht="35.1" customHeight="1" x14ac:dyDescent="0.3">
      <c r="A348" s="126"/>
      <c r="B348" s="127"/>
      <c r="C348" s="128"/>
      <c r="D348" s="129"/>
      <c r="E348" s="129"/>
      <c r="F348" s="129"/>
      <c r="G348" s="129"/>
    </row>
    <row r="349" spans="1:7" ht="35.1" customHeight="1" x14ac:dyDescent="0.3">
      <c r="A349" s="126"/>
      <c r="B349" s="127"/>
      <c r="C349" s="128"/>
      <c r="D349" s="129"/>
      <c r="E349" s="129"/>
      <c r="F349" s="129"/>
      <c r="G349" s="129"/>
    </row>
    <row r="350" spans="1:7" ht="35.1" customHeight="1" x14ac:dyDescent="0.3">
      <c r="A350" s="126"/>
      <c r="B350" s="127"/>
      <c r="C350" s="128"/>
      <c r="D350" s="129"/>
      <c r="E350" s="129"/>
      <c r="F350" s="129"/>
      <c r="G350" s="129"/>
    </row>
    <row r="351" spans="1:7" ht="35.1" customHeight="1" x14ac:dyDescent="0.3">
      <c r="A351" s="126"/>
      <c r="B351" s="127"/>
      <c r="C351" s="128"/>
      <c r="D351" s="129"/>
      <c r="E351" s="129"/>
      <c r="F351" s="129"/>
      <c r="G351" s="129"/>
    </row>
    <row r="352" spans="1:7" ht="35.1" customHeight="1" x14ac:dyDescent="0.3">
      <c r="A352" s="126"/>
      <c r="B352" s="127"/>
      <c r="C352" s="128"/>
      <c r="D352" s="129"/>
      <c r="E352" s="129"/>
      <c r="F352" s="129"/>
      <c r="G352" s="129"/>
    </row>
    <row r="353" spans="1:7" ht="35.1" customHeight="1" x14ac:dyDescent="0.3">
      <c r="A353" s="126"/>
      <c r="B353" s="127"/>
      <c r="C353" s="128"/>
      <c r="D353" s="129"/>
      <c r="E353" s="129"/>
      <c r="F353" s="129"/>
      <c r="G353" s="129"/>
    </row>
    <row r="354" spans="1:7" ht="35.1" customHeight="1" x14ac:dyDescent="0.3">
      <c r="A354" s="126"/>
      <c r="B354" s="127"/>
      <c r="C354" s="128"/>
      <c r="D354" s="129"/>
      <c r="E354" s="129"/>
      <c r="F354" s="129"/>
      <c r="G354" s="129"/>
    </row>
    <row r="355" spans="1:7" ht="35.1" customHeight="1" x14ac:dyDescent="0.3">
      <c r="A355" s="126"/>
      <c r="B355" s="127"/>
      <c r="C355" s="128"/>
      <c r="D355" s="129"/>
      <c r="E355" s="129"/>
      <c r="F355" s="129"/>
      <c r="G355" s="129"/>
    </row>
    <row r="356" spans="1:7" ht="35.1" customHeight="1" x14ac:dyDescent="0.3">
      <c r="A356" s="126"/>
      <c r="B356" s="127"/>
      <c r="C356" s="128"/>
      <c r="D356" s="129"/>
      <c r="E356" s="129"/>
      <c r="F356" s="129"/>
      <c r="G356" s="129"/>
    </row>
    <row r="357" spans="1:7" ht="35.1" customHeight="1" x14ac:dyDescent="0.3">
      <c r="A357" s="126"/>
      <c r="B357" s="127"/>
      <c r="C357" s="128"/>
      <c r="D357" s="129"/>
      <c r="E357" s="129"/>
      <c r="F357" s="129"/>
      <c r="G357" s="129"/>
    </row>
    <row r="358" spans="1:7" ht="35.1" customHeight="1" x14ac:dyDescent="0.3">
      <c r="A358" s="126"/>
      <c r="B358" s="127"/>
      <c r="C358" s="128"/>
      <c r="D358" s="129"/>
      <c r="E358" s="129"/>
      <c r="F358" s="129"/>
      <c r="G358" s="129"/>
    </row>
    <row r="359" spans="1:7" ht="35.1" customHeight="1" x14ac:dyDescent="0.3">
      <c r="A359" s="126"/>
      <c r="B359" s="127"/>
      <c r="C359" s="128"/>
      <c r="D359" s="129"/>
      <c r="E359" s="129"/>
      <c r="F359" s="129"/>
      <c r="G359" s="129"/>
    </row>
    <row r="360" spans="1:7" ht="35.1" customHeight="1" x14ac:dyDescent="0.3">
      <c r="A360" s="126"/>
      <c r="B360" s="127"/>
      <c r="C360" s="128"/>
      <c r="D360" s="129"/>
      <c r="E360" s="129"/>
      <c r="F360" s="129"/>
      <c r="G360" s="129"/>
    </row>
    <row r="361" spans="1:7" ht="35.1" customHeight="1" x14ac:dyDescent="0.3">
      <c r="A361" s="126"/>
      <c r="B361" s="127"/>
      <c r="C361" s="128"/>
      <c r="D361" s="129"/>
      <c r="E361" s="129"/>
      <c r="F361" s="129"/>
      <c r="G361" s="129"/>
    </row>
    <row r="362" spans="1:7" ht="35.1" customHeight="1" x14ac:dyDescent="0.3">
      <c r="A362" s="126"/>
      <c r="B362" s="127"/>
      <c r="C362" s="128"/>
      <c r="D362" s="129"/>
      <c r="E362" s="129"/>
      <c r="F362" s="129"/>
      <c r="G362" s="129"/>
    </row>
    <row r="363" spans="1:7" ht="35.1" customHeight="1" x14ac:dyDescent="0.3">
      <c r="A363" s="126"/>
      <c r="B363" s="127"/>
      <c r="C363" s="128"/>
      <c r="D363" s="129"/>
      <c r="E363" s="129"/>
      <c r="F363" s="129"/>
      <c r="G363" s="129"/>
    </row>
    <row r="364" spans="1:7" ht="35.1" customHeight="1" x14ac:dyDescent="0.3">
      <c r="A364" s="126"/>
      <c r="B364" s="127"/>
      <c r="C364" s="128"/>
      <c r="D364" s="129"/>
      <c r="E364" s="129"/>
      <c r="F364" s="129"/>
      <c r="G364" s="129"/>
    </row>
    <row r="365" spans="1:7" ht="35.1" customHeight="1" x14ac:dyDescent="0.3">
      <c r="A365" s="126"/>
      <c r="B365" s="127"/>
      <c r="C365" s="128"/>
      <c r="D365" s="129"/>
      <c r="E365" s="129"/>
      <c r="F365" s="129"/>
      <c r="G365" s="129"/>
    </row>
    <row r="366" spans="1:7" ht="35.1" customHeight="1" x14ac:dyDescent="0.3">
      <c r="A366" s="126"/>
      <c r="B366" s="127"/>
      <c r="C366" s="128"/>
      <c r="D366" s="129"/>
      <c r="E366" s="129"/>
      <c r="F366" s="129"/>
      <c r="G366" s="129"/>
    </row>
    <row r="367" spans="1:7" ht="35.1" customHeight="1" x14ac:dyDescent="0.3">
      <c r="A367" s="126"/>
      <c r="B367" s="127"/>
      <c r="C367" s="128"/>
      <c r="D367" s="129"/>
      <c r="E367" s="129"/>
      <c r="F367" s="129"/>
      <c r="G367" s="129"/>
    </row>
    <row r="368" spans="1:7" ht="35.1" customHeight="1" x14ac:dyDescent="0.3">
      <c r="A368" s="126"/>
      <c r="B368" s="127"/>
      <c r="C368" s="128"/>
      <c r="D368" s="129"/>
      <c r="E368" s="129"/>
      <c r="F368" s="129"/>
      <c r="G368" s="129"/>
    </row>
    <row r="369" spans="1:7" ht="35.1" customHeight="1" x14ac:dyDescent="0.3">
      <c r="A369" s="126"/>
      <c r="B369" s="127"/>
      <c r="C369" s="128"/>
      <c r="D369" s="129"/>
      <c r="E369" s="129"/>
      <c r="F369" s="129"/>
      <c r="G369" s="129"/>
    </row>
    <row r="370" spans="1:7" ht="35.1" customHeight="1" x14ac:dyDescent="0.3">
      <c r="A370" s="126"/>
      <c r="B370" s="127"/>
      <c r="C370" s="128"/>
      <c r="D370" s="129"/>
      <c r="E370" s="129"/>
      <c r="F370" s="129"/>
      <c r="G370" s="129"/>
    </row>
    <row r="371" spans="1:7" ht="35.1" customHeight="1" x14ac:dyDescent="0.3">
      <c r="A371" s="126"/>
      <c r="B371" s="127"/>
      <c r="C371" s="128"/>
      <c r="D371" s="129"/>
      <c r="E371" s="129"/>
      <c r="F371" s="129"/>
      <c r="G371" s="129"/>
    </row>
    <row r="372" spans="1:7" ht="35.1" customHeight="1" x14ac:dyDescent="0.3">
      <c r="A372" s="126"/>
      <c r="B372" s="127"/>
      <c r="C372" s="128"/>
      <c r="D372" s="129"/>
      <c r="E372" s="129"/>
      <c r="F372" s="129"/>
      <c r="G372" s="129"/>
    </row>
    <row r="373" spans="1:7" ht="35.1" customHeight="1" x14ac:dyDescent="0.3">
      <c r="A373" s="126"/>
      <c r="B373" s="127"/>
      <c r="C373" s="128"/>
      <c r="D373" s="129"/>
      <c r="E373" s="129"/>
      <c r="F373" s="129"/>
      <c r="G373" s="129"/>
    </row>
    <row r="374" spans="1:7" ht="35.1" customHeight="1" x14ac:dyDescent="0.3">
      <c r="A374" s="126"/>
      <c r="B374" s="127"/>
      <c r="C374" s="128"/>
      <c r="D374" s="129"/>
      <c r="E374" s="129"/>
      <c r="F374" s="129"/>
      <c r="G374" s="129"/>
    </row>
    <row r="375" spans="1:7" ht="35.1" customHeight="1" x14ac:dyDescent="0.3">
      <c r="A375" s="126"/>
      <c r="B375" s="127"/>
      <c r="C375" s="128"/>
      <c r="D375" s="129"/>
      <c r="E375" s="129"/>
      <c r="F375" s="129"/>
      <c r="G375" s="129"/>
    </row>
    <row r="376" spans="1:7" ht="35.1" customHeight="1" x14ac:dyDescent="0.3">
      <c r="A376" s="126"/>
      <c r="B376" s="127"/>
      <c r="C376" s="128"/>
      <c r="D376" s="129"/>
      <c r="E376" s="129"/>
      <c r="F376" s="129"/>
      <c r="G376" s="129"/>
    </row>
    <row r="377" spans="1:7" ht="35.1" customHeight="1" x14ac:dyDescent="0.3">
      <c r="A377" s="126"/>
      <c r="B377" s="127"/>
      <c r="C377" s="128"/>
      <c r="D377" s="129"/>
      <c r="E377" s="129"/>
      <c r="F377" s="129"/>
      <c r="G377" s="129"/>
    </row>
    <row r="378" spans="1:7" ht="35.1" customHeight="1" x14ac:dyDescent="0.3">
      <c r="A378" s="126"/>
      <c r="B378" s="127"/>
      <c r="C378" s="128"/>
      <c r="D378" s="129"/>
      <c r="E378" s="129"/>
      <c r="F378" s="129"/>
      <c r="G378" s="129"/>
    </row>
    <row r="379" spans="1:7" ht="35.1" customHeight="1" x14ac:dyDescent="0.3">
      <c r="A379" s="126"/>
      <c r="B379" s="127"/>
      <c r="C379" s="128"/>
      <c r="D379" s="129"/>
      <c r="E379" s="129"/>
      <c r="F379" s="129"/>
      <c r="G379" s="129"/>
    </row>
    <row r="380" spans="1:7" ht="35.1" customHeight="1" x14ac:dyDescent="0.3">
      <c r="A380" s="126"/>
      <c r="B380" s="127"/>
      <c r="C380" s="128"/>
      <c r="D380" s="129"/>
      <c r="E380" s="129"/>
      <c r="F380" s="129"/>
      <c r="G380" s="129"/>
    </row>
    <row r="381" spans="1:7" ht="35.1" customHeight="1" x14ac:dyDescent="0.3">
      <c r="A381" s="126"/>
      <c r="B381" s="127"/>
      <c r="C381" s="128"/>
      <c r="D381" s="129"/>
      <c r="E381" s="129"/>
      <c r="F381" s="129"/>
      <c r="G381" s="129"/>
    </row>
    <row r="382" spans="1:7" ht="35.1" customHeight="1" x14ac:dyDescent="0.3">
      <c r="A382" s="126"/>
      <c r="B382" s="127"/>
      <c r="C382" s="128"/>
      <c r="D382" s="129"/>
      <c r="E382" s="129"/>
      <c r="F382" s="129"/>
      <c r="G382" s="129"/>
    </row>
    <row r="383" spans="1:7" ht="35.1" customHeight="1" x14ac:dyDescent="0.3">
      <c r="A383" s="126"/>
      <c r="B383" s="127"/>
      <c r="C383" s="128"/>
      <c r="D383" s="129"/>
      <c r="E383" s="129"/>
      <c r="F383" s="129"/>
      <c r="G383" s="129"/>
    </row>
    <row r="384" spans="1:7" ht="35.1" customHeight="1" x14ac:dyDescent="0.3">
      <c r="A384" s="126"/>
      <c r="B384" s="127"/>
      <c r="C384" s="128"/>
      <c r="D384" s="129"/>
      <c r="E384" s="129"/>
      <c r="F384" s="129"/>
      <c r="G384" s="129"/>
    </row>
    <row r="385" spans="1:7" ht="35.1" customHeight="1" x14ac:dyDescent="0.3">
      <c r="A385" s="126"/>
      <c r="B385" s="127"/>
      <c r="C385" s="128"/>
      <c r="D385" s="129"/>
      <c r="E385" s="129"/>
      <c r="F385" s="129"/>
      <c r="G385" s="129"/>
    </row>
    <row r="386" spans="1:7" ht="35.1" customHeight="1" x14ac:dyDescent="0.3">
      <c r="A386" s="126"/>
      <c r="B386" s="127"/>
      <c r="C386" s="128"/>
      <c r="D386" s="129"/>
      <c r="E386" s="129"/>
      <c r="F386" s="129"/>
      <c r="G386" s="129"/>
    </row>
    <row r="387" spans="1:7" ht="35.1" customHeight="1" x14ac:dyDescent="0.3">
      <c r="A387" s="126"/>
      <c r="B387" s="127"/>
      <c r="C387" s="128"/>
      <c r="D387" s="129"/>
      <c r="E387" s="129"/>
      <c r="F387" s="129"/>
      <c r="G387" s="129"/>
    </row>
    <row r="388" spans="1:7" ht="35.1" customHeight="1" x14ac:dyDescent="0.3">
      <c r="A388" s="126"/>
      <c r="B388" s="127"/>
      <c r="C388" s="128"/>
      <c r="D388" s="129"/>
      <c r="E388" s="129"/>
      <c r="F388" s="129"/>
      <c r="G388" s="129"/>
    </row>
    <row r="389" spans="1:7" ht="35.1" customHeight="1" x14ac:dyDescent="0.3">
      <c r="A389" s="126"/>
      <c r="B389" s="127"/>
      <c r="C389" s="128"/>
      <c r="D389" s="129"/>
      <c r="E389" s="129"/>
      <c r="F389" s="129"/>
      <c r="G389" s="129"/>
    </row>
    <row r="390" spans="1:7" ht="35.1" customHeight="1" x14ac:dyDescent="0.3">
      <c r="A390" s="126"/>
      <c r="B390" s="127"/>
      <c r="C390" s="128"/>
      <c r="D390" s="129"/>
      <c r="E390" s="129"/>
      <c r="F390" s="129"/>
      <c r="G390" s="129"/>
    </row>
    <row r="391" spans="1:7" ht="35.1" customHeight="1" x14ac:dyDescent="0.3">
      <c r="A391" s="126"/>
      <c r="B391" s="127"/>
      <c r="C391" s="128"/>
      <c r="D391" s="129"/>
      <c r="E391" s="129"/>
      <c r="F391" s="129"/>
      <c r="G391" s="129"/>
    </row>
    <row r="392" spans="1:7" ht="35.1" customHeight="1" x14ac:dyDescent="0.3">
      <c r="A392" s="126"/>
      <c r="B392" s="127"/>
      <c r="C392" s="128"/>
      <c r="D392" s="129"/>
      <c r="E392" s="129"/>
      <c r="F392" s="129"/>
      <c r="G392" s="129"/>
    </row>
    <row r="393" spans="1:7" ht="35.1" customHeight="1" x14ac:dyDescent="0.3">
      <c r="A393" s="126"/>
      <c r="B393" s="127"/>
      <c r="C393" s="128"/>
      <c r="D393" s="129"/>
      <c r="E393" s="129"/>
      <c r="F393" s="129"/>
      <c r="G393" s="129"/>
    </row>
    <row r="394" spans="1:7" ht="35.1" customHeight="1" x14ac:dyDescent="0.3">
      <c r="A394" s="126"/>
      <c r="B394" s="127"/>
      <c r="C394" s="128"/>
      <c r="D394" s="129"/>
      <c r="E394" s="129"/>
      <c r="F394" s="129"/>
      <c r="G394" s="129"/>
    </row>
    <row r="395" spans="1:7" ht="35.1" customHeight="1" x14ac:dyDescent="0.3">
      <c r="A395" s="126"/>
      <c r="B395" s="127"/>
      <c r="C395" s="128"/>
      <c r="D395" s="129"/>
      <c r="E395" s="129"/>
      <c r="F395" s="129"/>
      <c r="G395" s="129"/>
    </row>
    <row r="396" spans="1:7" ht="35.1" customHeight="1" x14ac:dyDescent="0.3">
      <c r="A396" s="126"/>
      <c r="B396" s="127"/>
      <c r="C396" s="128"/>
      <c r="D396" s="129"/>
      <c r="E396" s="129"/>
      <c r="F396" s="129"/>
      <c r="G396" s="129"/>
    </row>
    <row r="397" spans="1:7" ht="35.1" customHeight="1" x14ac:dyDescent="0.3">
      <c r="A397" s="126"/>
      <c r="B397" s="127"/>
      <c r="C397" s="128"/>
      <c r="D397" s="129"/>
      <c r="E397" s="129"/>
      <c r="F397" s="129"/>
      <c r="G397" s="129"/>
    </row>
    <row r="398" spans="1:7" ht="35.1" customHeight="1" x14ac:dyDescent="0.3">
      <c r="A398" s="126"/>
      <c r="B398" s="127"/>
      <c r="C398" s="128"/>
      <c r="D398" s="129"/>
      <c r="E398" s="129"/>
      <c r="F398" s="129"/>
      <c r="G398" s="129"/>
    </row>
    <row r="399" spans="1:7" ht="35.1" customHeight="1" x14ac:dyDescent="0.3">
      <c r="A399" s="126"/>
      <c r="B399" s="127"/>
      <c r="C399" s="128"/>
      <c r="D399" s="129"/>
      <c r="E399" s="129"/>
      <c r="F399" s="129"/>
      <c r="G399" s="129"/>
    </row>
    <row r="400" spans="1:7" ht="35.1" customHeight="1" x14ac:dyDescent="0.3">
      <c r="A400" s="126"/>
      <c r="B400" s="127"/>
      <c r="C400" s="128"/>
      <c r="D400" s="129"/>
      <c r="E400" s="129"/>
      <c r="F400" s="129"/>
      <c r="G400" s="129"/>
    </row>
    <row r="401" spans="1:7" ht="35.1" customHeight="1" x14ac:dyDescent="0.3">
      <c r="A401" s="126"/>
      <c r="B401" s="127"/>
      <c r="C401" s="128"/>
      <c r="D401" s="129"/>
      <c r="E401" s="129"/>
      <c r="F401" s="129"/>
      <c r="G401" s="129"/>
    </row>
    <row r="402" spans="1:7" ht="35.1" customHeight="1" x14ac:dyDescent="0.3">
      <c r="A402" s="126"/>
      <c r="B402" s="127"/>
      <c r="C402" s="128"/>
      <c r="D402" s="129"/>
      <c r="E402" s="129"/>
      <c r="F402" s="129"/>
      <c r="G402" s="129"/>
    </row>
    <row r="403" spans="1:7" ht="35.1" customHeight="1" x14ac:dyDescent="0.3">
      <c r="A403" s="126"/>
      <c r="B403" s="127"/>
      <c r="C403" s="128"/>
      <c r="D403" s="129"/>
      <c r="E403" s="129"/>
      <c r="F403" s="129"/>
      <c r="G403" s="129"/>
    </row>
    <row r="404" spans="1:7" ht="35.1" customHeight="1" x14ac:dyDescent="0.3">
      <c r="A404" s="126"/>
      <c r="B404" s="127"/>
      <c r="C404" s="128"/>
      <c r="D404" s="129"/>
      <c r="E404" s="129"/>
      <c r="F404" s="129"/>
      <c r="G404" s="129"/>
    </row>
    <row r="405" spans="1:7" ht="35.1" customHeight="1" x14ac:dyDescent="0.3">
      <c r="A405" s="126"/>
      <c r="B405" s="127"/>
      <c r="C405" s="128"/>
      <c r="D405" s="129"/>
      <c r="E405" s="129"/>
      <c r="F405" s="129"/>
      <c r="G405" s="129"/>
    </row>
    <row r="406" spans="1:7" ht="35.1" customHeight="1" x14ac:dyDescent="0.3">
      <c r="A406" s="126"/>
      <c r="B406" s="127"/>
      <c r="C406" s="128"/>
      <c r="D406" s="129"/>
      <c r="E406" s="129"/>
      <c r="F406" s="129"/>
      <c r="G406" s="129"/>
    </row>
    <row r="407" spans="1:7" ht="35.1" customHeight="1" x14ac:dyDescent="0.3">
      <c r="A407" s="126"/>
      <c r="B407" s="127"/>
      <c r="C407" s="128"/>
      <c r="D407" s="129"/>
      <c r="E407" s="129"/>
      <c r="F407" s="129"/>
      <c r="G407" s="129"/>
    </row>
    <row r="408" spans="1:7" ht="35.1" customHeight="1" x14ac:dyDescent="0.3">
      <c r="A408" s="126"/>
      <c r="B408" s="127"/>
      <c r="C408" s="128"/>
      <c r="D408" s="129"/>
      <c r="E408" s="129"/>
      <c r="F408" s="129"/>
      <c r="G408" s="129"/>
    </row>
    <row r="409" spans="1:7" ht="35.1" customHeight="1" x14ac:dyDescent="0.3">
      <c r="A409" s="126"/>
      <c r="B409" s="127"/>
      <c r="C409" s="128"/>
      <c r="D409" s="129"/>
      <c r="E409" s="129"/>
      <c r="F409" s="129"/>
      <c r="G409" s="129"/>
    </row>
    <row r="410" spans="1:7" ht="35.1" customHeight="1" x14ac:dyDescent="0.3">
      <c r="A410" s="126"/>
      <c r="B410" s="127"/>
      <c r="C410" s="128"/>
      <c r="D410" s="129"/>
      <c r="E410" s="129"/>
      <c r="F410" s="129"/>
      <c r="G410" s="129"/>
    </row>
  </sheetData>
  <autoFilter ref="A3:G353" xr:uid="{00000000-0009-0000-0000-000009000000}">
    <filterColumn colId="3" showButton="0"/>
    <filterColumn colId="4" showButton="0"/>
    <filterColumn colId="5" showButton="0"/>
  </autoFilter>
  <mergeCells count="5">
    <mergeCell ref="C3:C4"/>
    <mergeCell ref="D3:G3"/>
    <mergeCell ref="B3:B4"/>
    <mergeCell ref="A3:A4"/>
    <mergeCell ref="A2:G2"/>
  </mergeCells>
  <phoneticPr fontId="5" type="noConversion"/>
  <conditionalFormatting sqref="A5:G410">
    <cfRule type="expression" dxfId="4" priority="694">
      <formula>IF(#REF!=0,TRUE,FALSE)</formula>
    </cfRule>
  </conditionalFormatting>
  <printOptions horizontalCentered="1" verticalCentered="1"/>
  <pageMargins left="0.27559055118110237" right="0.19685039370078741" top="0.39370078740157483" bottom="0.39370078740157483" header="0.19685039370078741" footer="0.19685039370078741"/>
  <pageSetup paperSize="9" scale="10" orientation="landscape" r:id="rId1"/>
  <headerFooter alignWithMargins="0">
    <oddFooter>&amp;L01/2026&amp;Rpage &amp;P / &amp;N</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F02A4-8435-405A-9C74-525BAF6DF8B4}">
  <sheetPr>
    <pageSetUpPr fitToPage="1"/>
  </sheetPr>
  <dimension ref="A1:F83"/>
  <sheetViews>
    <sheetView view="pageBreakPreview" zoomScale="70" zoomScaleNormal="60" zoomScaleSheetLayoutView="70" zoomScalePageLayoutView="70" workbookViewId="0">
      <selection activeCell="D8" sqref="D8"/>
    </sheetView>
  </sheetViews>
  <sheetFormatPr baseColWidth="10" defaultColWidth="11.42578125" defaultRowHeight="18.75" outlineLevelRow="1" x14ac:dyDescent="0.3"/>
  <cols>
    <col min="1" max="1" width="108" style="150" customWidth="1"/>
    <col min="2" max="4" width="28.7109375" customWidth="1"/>
    <col min="5" max="5" width="27.7109375" customWidth="1"/>
    <col min="6" max="6" width="28.7109375" customWidth="1"/>
  </cols>
  <sheetData>
    <row r="1" spans="1:6" s="134" customFormat="1" ht="28.5" thickBot="1" x14ac:dyDescent="0.35">
      <c r="A1" s="234" t="s">
        <v>60</v>
      </c>
      <c r="B1" s="235"/>
      <c r="C1" s="235"/>
      <c r="D1" s="235"/>
      <c r="E1" s="235"/>
      <c r="F1" s="236"/>
    </row>
    <row r="2" spans="1:6" s="134" customFormat="1" ht="28.5" thickBot="1" x14ac:dyDescent="0.35">
      <c r="A2" s="135"/>
      <c r="B2" s="135"/>
      <c r="C2" s="135"/>
      <c r="D2" s="135"/>
      <c r="E2" s="135"/>
      <c r="F2" s="135"/>
    </row>
    <row r="3" spans="1:6" s="134" customFormat="1" ht="22.5" thickTop="1" thickBot="1" x14ac:dyDescent="0.35">
      <c r="A3" s="136" t="s">
        <v>61</v>
      </c>
      <c r="B3" s="137" t="str">
        <f>'entete électricité'!D15</f>
        <v>1er trimestre 2026</v>
      </c>
      <c r="C3" s="137" t="str">
        <f>'entete électricité'!E15</f>
        <v>2e trimestre 2026</v>
      </c>
      <c r="D3" s="137" t="str">
        <f>'entete électricité'!F15</f>
        <v>3e trimestre 2026</v>
      </c>
      <c r="E3" s="137" t="str">
        <f>'entete électricité'!G15</f>
        <v>4e trimestre 2026</v>
      </c>
      <c r="F3" s="137" t="s">
        <v>72</v>
      </c>
    </row>
    <row r="4" spans="1:6" s="134" customFormat="1" ht="20.25" thickTop="1" thickBot="1" x14ac:dyDescent="0.35">
      <c r="A4" s="138" t="s">
        <v>62</v>
      </c>
      <c r="B4" s="139">
        <f>SUMIF('Lignes directes'!D11:D70,"grise",'Lignes directes'!E11:E70)</f>
        <v>0</v>
      </c>
      <c r="C4" s="139">
        <f>SUMIF('Lignes directes'!E11:E70,"grise",'Lignes directes'!F11:F70)</f>
        <v>0</v>
      </c>
      <c r="D4" s="139">
        <f>SUMIF('Lignes directes'!F11:F70,"grise",'Lignes directes'!G11:G70)</f>
        <v>0</v>
      </c>
      <c r="E4" s="139">
        <f>SUMIF('Lignes directes'!G11:G70,"grise",'Lignes directes'!H11:H70)</f>
        <v>0</v>
      </c>
      <c r="F4" s="140">
        <f>B4+C4+D4+E4</f>
        <v>0</v>
      </c>
    </row>
    <row r="5" spans="1:6" s="134" customFormat="1" ht="29.25" thickTop="1" thickBot="1" x14ac:dyDescent="0.35">
      <c r="A5" s="135"/>
      <c r="B5" s="135"/>
      <c r="C5" s="135"/>
      <c r="D5" s="135"/>
      <c r="E5" s="135"/>
      <c r="F5" s="135"/>
    </row>
    <row r="6" spans="1:6" s="141" customFormat="1" ht="22.5" thickTop="1" thickBot="1" x14ac:dyDescent="0.35">
      <c r="A6" s="136" t="s">
        <v>63</v>
      </c>
      <c r="B6" s="137" t="str">
        <f>B3</f>
        <v>1er trimestre 2026</v>
      </c>
      <c r="C6" s="137" t="str">
        <f t="shared" ref="C6:E6" si="0">C3</f>
        <v>2e trimestre 2026</v>
      </c>
      <c r="D6" s="137" t="str">
        <f t="shared" si="0"/>
        <v>3e trimestre 2026</v>
      </c>
      <c r="E6" s="137" t="str">
        <f t="shared" si="0"/>
        <v>4e trimestre 2026</v>
      </c>
      <c r="F6" s="137" t="str">
        <f>F3</f>
        <v>TOTAL 2026</v>
      </c>
    </row>
    <row r="7" spans="1:6" s="141" customFormat="1" ht="30" customHeight="1" thickTop="1" thickBot="1" x14ac:dyDescent="0.35">
      <c r="A7" s="142" t="s">
        <v>64</v>
      </c>
      <c r="B7" s="143">
        <f>SUMIF('Lignes directes'!D11:D70,"verte",'Lignes directes'!E11:E70)</f>
        <v>0</v>
      </c>
      <c r="C7" s="143">
        <f>SUMIF('Lignes directes'!H11:H70,"verte",'Lignes directes'!I11:I70)</f>
        <v>0</v>
      </c>
      <c r="D7" s="143">
        <f>SUMIF('Lignes directes'!L11:L70,"verte",'Lignes directes'!M11:M70)</f>
        <v>0</v>
      </c>
      <c r="E7" s="143">
        <f>SUMIF('Lignes directes'!P11:P70,"verte",'Lignes directes'!Q11:Q70)</f>
        <v>0</v>
      </c>
      <c r="F7" s="140">
        <f>B7+C7+D7+E7</f>
        <v>0</v>
      </c>
    </row>
    <row r="8" spans="1:6" s="141" customFormat="1" ht="33.75" customHeight="1" thickTop="1" thickBot="1" x14ac:dyDescent="0.35">
      <c r="A8" s="79" t="s">
        <v>38</v>
      </c>
      <c r="B8" s="143">
        <f>'Autres énergies'!B4</f>
        <v>0</v>
      </c>
      <c r="C8" s="143">
        <f>'Autres énergies'!C4</f>
        <v>0</v>
      </c>
      <c r="D8" s="143">
        <f>'Autres énergies'!D4</f>
        <v>0</v>
      </c>
      <c r="E8" s="143">
        <f>'Autres énergies'!E4</f>
        <v>0</v>
      </c>
      <c r="F8" s="140">
        <f>ROUND(SUM(B8:E8),3)</f>
        <v>0</v>
      </c>
    </row>
    <row r="9" spans="1:6" s="141" customFormat="1" ht="30" customHeight="1" thickTop="1" thickBot="1" x14ac:dyDescent="0.35">
      <c r="A9" s="144" t="s">
        <v>65</v>
      </c>
      <c r="B9" s="145">
        <f>B7+B8</f>
        <v>0</v>
      </c>
      <c r="C9" s="145">
        <f t="shared" ref="C9:E9" si="1">C7+C8</f>
        <v>0</v>
      </c>
      <c r="D9" s="145">
        <f t="shared" si="1"/>
        <v>0</v>
      </c>
      <c r="E9" s="145">
        <f t="shared" si="1"/>
        <v>0</v>
      </c>
      <c r="F9" s="146">
        <f>SUM(B9:E9)</f>
        <v>0</v>
      </c>
    </row>
    <row r="10" spans="1:6" s="141" customFormat="1" ht="30" customHeight="1" thickTop="1" x14ac:dyDescent="0.3">
      <c r="A10" s="147"/>
      <c r="B10" s="148"/>
      <c r="C10" s="148"/>
      <c r="D10" s="148"/>
      <c r="E10" s="148"/>
      <c r="F10" s="149"/>
    </row>
    <row r="11" spans="1:6" x14ac:dyDescent="0.3">
      <c r="B11" s="151"/>
      <c r="C11" s="151"/>
      <c r="D11" s="151"/>
      <c r="E11" s="151"/>
      <c r="F11" s="152"/>
    </row>
    <row r="16" spans="1:6" outlineLevel="1" x14ac:dyDescent="0.3"/>
    <row r="17" spans="1:4" ht="15" outlineLevel="1" x14ac:dyDescent="0.3">
      <c r="A17" s="153"/>
      <c r="B17" s="154"/>
    </row>
    <row r="18" spans="1:4" ht="15" outlineLevel="1" x14ac:dyDescent="0.3">
      <c r="A18" s="153"/>
      <c r="B18" s="155"/>
    </row>
    <row r="19" spans="1:4" ht="15" outlineLevel="1" x14ac:dyDescent="0.3">
      <c r="A19" s="156"/>
      <c r="B19" s="157"/>
    </row>
    <row r="20" spans="1:4" ht="15" outlineLevel="1" x14ac:dyDescent="0.3">
      <c r="A20" s="156"/>
      <c r="B20" s="158"/>
    </row>
    <row r="21" spans="1:4" ht="15" outlineLevel="1" x14ac:dyDescent="0.3">
      <c r="A21" s="156"/>
      <c r="B21" s="158"/>
    </row>
    <row r="22" spans="1:4" ht="15" outlineLevel="1" x14ac:dyDescent="0.3">
      <c r="A22" s="156"/>
      <c r="B22" s="158"/>
      <c r="C22" s="159"/>
    </row>
    <row r="23" spans="1:4" ht="15" outlineLevel="1" x14ac:dyDescent="0.3">
      <c r="A23" s="156"/>
      <c r="B23" s="158"/>
      <c r="C23" s="160"/>
    </row>
    <row r="24" spans="1:4" ht="15" outlineLevel="1" x14ac:dyDescent="0.3">
      <c r="A24" s="156"/>
      <c r="B24" s="158"/>
    </row>
    <row r="25" spans="1:4" ht="15" outlineLevel="1" x14ac:dyDescent="0.3">
      <c r="A25" s="156"/>
      <c r="B25" s="158"/>
      <c r="D25" s="161"/>
    </row>
    <row r="26" spans="1:4" ht="15" outlineLevel="1" x14ac:dyDescent="0.3">
      <c r="A26" s="156"/>
      <c r="B26" s="158"/>
    </row>
    <row r="27" spans="1:4" ht="15" outlineLevel="1" x14ac:dyDescent="0.3">
      <c r="A27" s="156"/>
      <c r="B27" s="158"/>
      <c r="D27" s="161"/>
    </row>
    <row r="28" spans="1:4" ht="15" outlineLevel="1" x14ac:dyDescent="0.3">
      <c r="A28" s="156"/>
      <c r="B28" s="158"/>
    </row>
    <row r="29" spans="1:4" ht="15" outlineLevel="1" x14ac:dyDescent="0.3">
      <c r="A29" s="156"/>
      <c r="B29" s="158"/>
    </row>
    <row r="30" spans="1:4" ht="15" outlineLevel="1" x14ac:dyDescent="0.3">
      <c r="A30" s="156"/>
      <c r="B30" s="158"/>
    </row>
    <row r="31" spans="1:4" ht="15" outlineLevel="1" x14ac:dyDescent="0.3">
      <c r="A31" s="156"/>
      <c r="B31" s="158"/>
    </row>
    <row r="32" spans="1:4" ht="15" outlineLevel="1" x14ac:dyDescent="0.3">
      <c r="A32" s="156"/>
      <c r="B32" s="158"/>
    </row>
    <row r="33" spans="1:2" ht="15" outlineLevel="1" x14ac:dyDescent="0.3">
      <c r="A33" s="156"/>
      <c r="B33" s="158"/>
    </row>
    <row r="34" spans="1:2" ht="15" outlineLevel="1" x14ac:dyDescent="0.3">
      <c r="A34" s="156"/>
      <c r="B34" s="158"/>
    </row>
    <row r="35" spans="1:2" ht="15" outlineLevel="1" x14ac:dyDescent="0.3">
      <c r="A35" s="156"/>
      <c r="B35" s="158"/>
    </row>
    <row r="36" spans="1:2" ht="15" outlineLevel="1" x14ac:dyDescent="0.3">
      <c r="A36" s="156"/>
      <c r="B36" s="158"/>
    </row>
    <row r="37" spans="1:2" ht="15" outlineLevel="1" x14ac:dyDescent="0.3">
      <c r="A37" s="156"/>
      <c r="B37" s="158"/>
    </row>
    <row r="38" spans="1:2" ht="15" outlineLevel="1" x14ac:dyDescent="0.3">
      <c r="A38" s="156"/>
      <c r="B38" s="158"/>
    </row>
    <row r="39" spans="1:2" ht="15" outlineLevel="1" x14ac:dyDescent="0.3">
      <c r="A39" s="156"/>
      <c r="B39" s="158"/>
    </row>
    <row r="40" spans="1:2" ht="15" outlineLevel="1" x14ac:dyDescent="0.3">
      <c r="A40" s="156"/>
      <c r="B40" s="158"/>
    </row>
    <row r="41" spans="1:2" ht="15" outlineLevel="1" x14ac:dyDescent="0.3">
      <c r="A41" s="156"/>
      <c r="B41" s="158"/>
    </row>
    <row r="42" spans="1:2" ht="15" outlineLevel="1" x14ac:dyDescent="0.3">
      <c r="A42" s="156"/>
      <c r="B42" s="158"/>
    </row>
    <row r="43" spans="1:2" ht="15" outlineLevel="1" x14ac:dyDescent="0.3">
      <c r="A43" s="156"/>
      <c r="B43" s="158"/>
    </row>
    <row r="44" spans="1:2" ht="15" outlineLevel="1" x14ac:dyDescent="0.3">
      <c r="A44" s="156"/>
      <c r="B44" s="158"/>
    </row>
    <row r="45" spans="1:2" ht="15" outlineLevel="1" x14ac:dyDescent="0.3">
      <c r="A45" s="156"/>
      <c r="B45" s="158"/>
    </row>
    <row r="46" spans="1:2" ht="15" outlineLevel="1" x14ac:dyDescent="0.3">
      <c r="A46" s="156"/>
      <c r="B46" s="158"/>
    </row>
    <row r="47" spans="1:2" ht="15" outlineLevel="1" x14ac:dyDescent="0.3">
      <c r="A47" s="156"/>
      <c r="B47" s="158"/>
    </row>
    <row r="48" spans="1:2" ht="15" outlineLevel="1" x14ac:dyDescent="0.3">
      <c r="A48" s="156"/>
      <c r="B48" s="158"/>
    </row>
    <row r="49" spans="1:2" ht="15" outlineLevel="1" x14ac:dyDescent="0.3">
      <c r="A49" s="156"/>
      <c r="B49" s="158"/>
    </row>
    <row r="50" spans="1:2" ht="15" outlineLevel="1" x14ac:dyDescent="0.3">
      <c r="A50" s="156"/>
      <c r="B50" s="158"/>
    </row>
    <row r="51" spans="1:2" ht="15" outlineLevel="1" x14ac:dyDescent="0.3">
      <c r="A51" s="156"/>
      <c r="B51" s="158"/>
    </row>
    <row r="52" spans="1:2" ht="15" outlineLevel="1" x14ac:dyDescent="0.3">
      <c r="A52" s="156"/>
      <c r="B52" s="158"/>
    </row>
    <row r="53" spans="1:2" ht="15" outlineLevel="1" x14ac:dyDescent="0.3">
      <c r="A53" s="156"/>
      <c r="B53" s="158"/>
    </row>
    <row r="54" spans="1:2" ht="15" outlineLevel="1" x14ac:dyDescent="0.3">
      <c r="A54" s="156"/>
      <c r="B54" s="158"/>
    </row>
    <row r="55" spans="1:2" ht="15" outlineLevel="1" x14ac:dyDescent="0.3">
      <c r="A55" s="156"/>
      <c r="B55" s="158"/>
    </row>
    <row r="56" spans="1:2" ht="15" outlineLevel="1" x14ac:dyDescent="0.3">
      <c r="A56" s="156"/>
      <c r="B56" s="158"/>
    </row>
    <row r="57" spans="1:2" ht="15" outlineLevel="1" x14ac:dyDescent="0.3">
      <c r="A57" s="156"/>
      <c r="B57" s="158"/>
    </row>
    <row r="58" spans="1:2" ht="15" outlineLevel="1" x14ac:dyDescent="0.3">
      <c r="A58" s="156"/>
      <c r="B58" s="158"/>
    </row>
    <row r="59" spans="1:2" ht="15" outlineLevel="1" x14ac:dyDescent="0.3">
      <c r="A59" s="156"/>
      <c r="B59" s="158"/>
    </row>
    <row r="60" spans="1:2" ht="15" outlineLevel="1" x14ac:dyDescent="0.3">
      <c r="A60" s="156"/>
      <c r="B60" s="158"/>
    </row>
    <row r="61" spans="1:2" ht="15" outlineLevel="1" x14ac:dyDescent="0.3">
      <c r="A61" s="156"/>
      <c r="B61" s="158"/>
    </row>
    <row r="62" spans="1:2" ht="15" outlineLevel="1" x14ac:dyDescent="0.3">
      <c r="A62" s="156"/>
      <c r="B62" s="158"/>
    </row>
    <row r="63" spans="1:2" ht="15" outlineLevel="1" x14ac:dyDescent="0.3">
      <c r="A63" s="156"/>
      <c r="B63" s="158"/>
    </row>
    <row r="64" spans="1:2" ht="15" outlineLevel="1" x14ac:dyDescent="0.3">
      <c r="A64" s="156"/>
      <c r="B64" s="158"/>
    </row>
    <row r="65" spans="1:2" ht="15" outlineLevel="1" x14ac:dyDescent="0.3">
      <c r="A65" s="156"/>
      <c r="B65" s="158"/>
    </row>
    <row r="66" spans="1:2" ht="15" outlineLevel="1" x14ac:dyDescent="0.3">
      <c r="A66" s="156"/>
      <c r="B66" s="158"/>
    </row>
    <row r="67" spans="1:2" ht="15" outlineLevel="1" x14ac:dyDescent="0.3">
      <c r="A67" s="156"/>
      <c r="B67" s="158"/>
    </row>
    <row r="68" spans="1:2" ht="15" outlineLevel="1" x14ac:dyDescent="0.3">
      <c r="A68" s="156"/>
      <c r="B68" s="158"/>
    </row>
    <row r="69" spans="1:2" ht="15" outlineLevel="1" x14ac:dyDescent="0.3">
      <c r="A69" s="156"/>
      <c r="B69" s="158"/>
    </row>
    <row r="70" spans="1:2" ht="15" outlineLevel="1" x14ac:dyDescent="0.3">
      <c r="A70" s="156"/>
      <c r="B70" s="158"/>
    </row>
    <row r="71" spans="1:2" ht="15" outlineLevel="1" x14ac:dyDescent="0.3">
      <c r="A71" s="156"/>
      <c r="B71" s="158"/>
    </row>
    <row r="72" spans="1:2" ht="15" outlineLevel="1" x14ac:dyDescent="0.3">
      <c r="A72" s="156"/>
      <c r="B72" s="158"/>
    </row>
    <row r="73" spans="1:2" ht="15" outlineLevel="1" x14ac:dyDescent="0.3">
      <c r="A73" s="156"/>
      <c r="B73" s="158"/>
    </row>
    <row r="74" spans="1:2" ht="15" outlineLevel="1" x14ac:dyDescent="0.3">
      <c r="A74" s="156"/>
      <c r="B74" s="158"/>
    </row>
    <row r="75" spans="1:2" ht="15" outlineLevel="1" x14ac:dyDescent="0.3">
      <c r="A75" s="156"/>
      <c r="B75" s="158"/>
    </row>
    <row r="76" spans="1:2" ht="15" outlineLevel="1" x14ac:dyDescent="0.3">
      <c r="A76" s="156"/>
      <c r="B76" s="158"/>
    </row>
    <row r="77" spans="1:2" ht="15" outlineLevel="1" x14ac:dyDescent="0.3">
      <c r="A77" s="156"/>
      <c r="B77" s="158"/>
    </row>
    <row r="78" spans="1:2" ht="15" outlineLevel="1" x14ac:dyDescent="0.3">
      <c r="A78" s="156"/>
      <c r="B78" s="158"/>
    </row>
    <row r="79" spans="1:2" ht="15" outlineLevel="1" x14ac:dyDescent="0.3">
      <c r="A79" s="156"/>
      <c r="B79" s="158"/>
    </row>
    <row r="80" spans="1:2" ht="15" outlineLevel="1" x14ac:dyDescent="0.3">
      <c r="A80" s="156"/>
      <c r="B80" s="158"/>
    </row>
    <row r="81" spans="1:2" ht="15" outlineLevel="1" x14ac:dyDescent="0.3">
      <c r="A81" s="156"/>
      <c r="B81" s="158"/>
    </row>
    <row r="82" spans="1:2" outlineLevel="1" x14ac:dyDescent="0.3"/>
    <row r="83" spans="1:2" x14ac:dyDescent="0.3">
      <c r="B83" s="161"/>
    </row>
  </sheetData>
  <sheetProtection formatCells="0" formatColumns="0" formatRows="0"/>
  <protectedRanges>
    <protectedRange sqref="B8:E8" name="Plage1"/>
  </protectedRanges>
  <mergeCells count="1">
    <mergeCell ref="A1:F1"/>
  </mergeCells>
  <conditionalFormatting sqref="B8:E8">
    <cfRule type="expression" dxfId="3" priority="1" stopIfTrue="1">
      <formula>#REF!="INCOMPLET"</formula>
    </cfRule>
  </conditionalFormatting>
  <conditionalFormatting sqref="B9:E9">
    <cfRule type="expression" dxfId="2" priority="2">
      <formula>IF(#REF!="IMPOSSIBLE",TRUE,FALSE)</formula>
    </cfRule>
  </conditionalFormatting>
  <printOptions horizontalCentered="1" verticalCentered="1"/>
  <pageMargins left="0.27559055118110237" right="0.19685039370078741" top="0.39370078740157483" bottom="0.39370078740157483" header="0.19685039370078741" footer="0.19685039370078741"/>
  <pageSetup paperSize="9" scale="61" orientation="landscape" r:id="rId1"/>
  <headerFooter alignWithMargins="0">
    <oddFooter>&amp;L01/2026&amp;Rpage &amp;P / &amp;N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8">
    <pageSetUpPr fitToPage="1"/>
  </sheetPr>
  <dimension ref="A1:S26"/>
  <sheetViews>
    <sheetView view="pageBreakPreview" zoomScale="60" zoomScaleNormal="100" workbookViewId="0">
      <selection activeCell="B7" sqref="B7"/>
    </sheetView>
  </sheetViews>
  <sheetFormatPr baseColWidth="10" defaultColWidth="16.7109375" defaultRowHeight="15" x14ac:dyDescent="0.3"/>
  <cols>
    <col min="1" max="1" width="16.7109375" style="1" customWidth="1"/>
    <col min="2" max="2" width="29.28515625" style="1" customWidth="1"/>
    <col min="3" max="3" width="24.42578125" style="1" customWidth="1"/>
    <col min="4" max="4" width="19.85546875" style="1" customWidth="1"/>
    <col min="5" max="5" width="16.28515625" style="1" customWidth="1"/>
    <col min="6" max="17" width="11.7109375" style="1" customWidth="1"/>
    <col min="18" max="28" width="16.7109375" style="1"/>
    <col min="29" max="29" width="20.85546875" style="1" bestFit="1" customWidth="1"/>
    <col min="30" max="16384" width="16.7109375" style="1"/>
  </cols>
  <sheetData>
    <row r="1" spans="1:19" ht="73.5" customHeight="1" x14ac:dyDescent="0.3">
      <c r="A1" s="245" t="s">
        <v>11</v>
      </c>
      <c r="B1" s="245"/>
      <c r="C1" s="245"/>
      <c r="D1" s="245"/>
      <c r="E1" s="245"/>
      <c r="F1" s="245"/>
      <c r="G1" s="245"/>
      <c r="H1" s="245"/>
      <c r="I1" s="245"/>
      <c r="J1" s="245"/>
      <c r="K1" s="245"/>
      <c r="L1" s="245"/>
      <c r="M1" s="245"/>
      <c r="N1" s="245"/>
      <c r="O1" s="245"/>
      <c r="P1" s="245"/>
      <c r="Q1" s="245"/>
    </row>
    <row r="2" spans="1:19" ht="16.5" customHeight="1" thickBot="1" x14ac:dyDescent="0.35"/>
    <row r="3" spans="1:19" s="17" customFormat="1" ht="55.5" customHeight="1" thickTop="1" thickBot="1" x14ac:dyDescent="0.35">
      <c r="A3" s="21" t="s">
        <v>8</v>
      </c>
      <c r="B3" s="22" t="s">
        <v>9</v>
      </c>
      <c r="C3" s="246" t="str">
        <f>CONCATENATE('entete électricité'!D10, " - Explications / Commentaires / Suggestions")</f>
        <v>Nom du Fournisseur - Explications / Commentaires / Suggestions</v>
      </c>
      <c r="D3" s="246"/>
      <c r="E3" s="246"/>
      <c r="F3" s="246"/>
      <c r="G3" s="246"/>
      <c r="H3" s="246"/>
      <c r="I3" s="246"/>
      <c r="J3" s="246"/>
      <c r="K3" s="246"/>
      <c r="L3" s="246"/>
      <c r="M3" s="246"/>
      <c r="N3" s="246"/>
      <c r="O3" s="246"/>
      <c r="P3" s="246"/>
      <c r="Q3" s="247"/>
      <c r="R3" s="26"/>
      <c r="S3" s="26"/>
    </row>
    <row r="4" spans="1:19" ht="150" customHeight="1" thickTop="1" x14ac:dyDescent="0.3">
      <c r="A4" s="23" t="str">
        <f>'entete électricité'!D15</f>
        <v>1er trimestre 2026</v>
      </c>
      <c r="B4" s="18"/>
      <c r="C4" s="248"/>
      <c r="D4" s="249"/>
      <c r="E4" s="249"/>
      <c r="F4" s="249"/>
      <c r="G4" s="249"/>
      <c r="H4" s="249"/>
      <c r="I4" s="249"/>
      <c r="J4" s="249"/>
      <c r="K4" s="249"/>
      <c r="L4" s="249"/>
      <c r="M4" s="249"/>
      <c r="N4" s="249"/>
      <c r="O4" s="249"/>
      <c r="P4" s="249"/>
      <c r="Q4" s="250"/>
    </row>
    <row r="5" spans="1:19" ht="150" customHeight="1" x14ac:dyDescent="0.3">
      <c r="A5" s="24" t="str">
        <f>'entete électricité'!E15</f>
        <v>2e trimestre 2026</v>
      </c>
      <c r="B5" s="19"/>
      <c r="C5" s="237"/>
      <c r="D5" s="237"/>
      <c r="E5" s="237"/>
      <c r="F5" s="237"/>
      <c r="G5" s="237"/>
      <c r="H5" s="237"/>
      <c r="I5" s="237"/>
      <c r="J5" s="237"/>
      <c r="K5" s="237"/>
      <c r="L5" s="237"/>
      <c r="M5" s="237"/>
      <c r="N5" s="237"/>
      <c r="O5" s="237"/>
      <c r="P5" s="237"/>
      <c r="Q5" s="238"/>
    </row>
    <row r="6" spans="1:19" ht="150" customHeight="1" x14ac:dyDescent="0.3">
      <c r="A6" s="24" t="str">
        <f>'entete électricité'!F15</f>
        <v>3e trimestre 2026</v>
      </c>
      <c r="B6" s="19"/>
      <c r="C6" s="239"/>
      <c r="D6" s="240"/>
      <c r="E6" s="240"/>
      <c r="F6" s="240"/>
      <c r="G6" s="240"/>
      <c r="H6" s="240"/>
      <c r="I6" s="240"/>
      <c r="J6" s="240"/>
      <c r="K6" s="240"/>
      <c r="L6" s="240"/>
      <c r="M6" s="240"/>
      <c r="N6" s="240"/>
      <c r="O6" s="240"/>
      <c r="P6" s="240"/>
      <c r="Q6" s="241"/>
    </row>
    <row r="7" spans="1:19" ht="150" customHeight="1" thickBot="1" x14ac:dyDescent="0.35">
      <c r="A7" s="25" t="str">
        <f>'entete électricité'!G15</f>
        <v>4e trimestre 2026</v>
      </c>
      <c r="B7" s="20"/>
      <c r="C7" s="242"/>
      <c r="D7" s="243"/>
      <c r="E7" s="243"/>
      <c r="F7" s="243"/>
      <c r="G7" s="243"/>
      <c r="H7" s="243"/>
      <c r="I7" s="243"/>
      <c r="J7" s="243"/>
      <c r="K7" s="243"/>
      <c r="L7" s="243"/>
      <c r="M7" s="243"/>
      <c r="N7" s="243"/>
      <c r="O7" s="243"/>
      <c r="P7" s="243"/>
      <c r="Q7" s="244"/>
    </row>
    <row r="8" spans="1:19" ht="15.75" thickTop="1" x14ac:dyDescent="0.3"/>
    <row r="18" ht="29.25" customHeight="1" x14ac:dyDescent="0.3"/>
    <row r="20" ht="30.75" customHeight="1" x14ac:dyDescent="0.3"/>
    <row r="22" ht="16.5" customHeight="1" x14ac:dyDescent="0.3"/>
    <row r="23" ht="16.5" customHeight="1" x14ac:dyDescent="0.3"/>
    <row r="24" ht="16.5" customHeight="1" x14ac:dyDescent="0.3"/>
    <row r="25" ht="16.5" customHeight="1" x14ac:dyDescent="0.3"/>
    <row r="26" ht="16.5" customHeight="1" x14ac:dyDescent="0.3"/>
  </sheetData>
  <sheetProtection formatCells="0" formatColumns="0" formatRows="0"/>
  <mergeCells count="6">
    <mergeCell ref="C5:Q5"/>
    <mergeCell ref="C6:Q6"/>
    <mergeCell ref="C7:Q7"/>
    <mergeCell ref="A1:Q1"/>
    <mergeCell ref="C3:Q3"/>
    <mergeCell ref="C4:Q4"/>
  </mergeCells>
  <phoneticPr fontId="5" type="noConversion"/>
  <conditionalFormatting sqref="B4:B7">
    <cfRule type="cellIs" dxfId="1" priority="1" stopIfTrue="1" operator="equal">
      <formula>0</formula>
    </cfRule>
  </conditionalFormatting>
  <conditionalFormatting sqref="R3:S3">
    <cfRule type="expression" dxfId="0" priority="2" stopIfTrue="1">
      <formula>#REF!+#REF!+#REF!=0</formula>
    </cfRule>
  </conditionalFormatting>
  <printOptions horizontalCentered="1" verticalCentered="1"/>
  <pageMargins left="0.27559055118110237" right="0.19685039370078741" top="0.39370078740157483" bottom="0.39370078740157483" header="0.19685039370078741" footer="0.19685039370078741"/>
  <pageSetup paperSize="9" scale="61" orientation="landscape" r:id="rId1"/>
  <headerFooter alignWithMargins="0">
    <oddFooter>&amp;L01/2026&amp;Rpage &amp;P / &amp;N</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tabColor rgb="FF00B050"/>
    <pageSetUpPr fitToPage="1"/>
  </sheetPr>
  <dimension ref="A1:M27"/>
  <sheetViews>
    <sheetView view="pageBreakPreview" zoomScale="110" zoomScaleNormal="100" zoomScaleSheetLayoutView="110" workbookViewId="0">
      <selection activeCell="B4" sqref="B4"/>
    </sheetView>
  </sheetViews>
  <sheetFormatPr baseColWidth="10" defaultColWidth="11.42578125" defaultRowHeight="15" x14ac:dyDescent="0.3"/>
  <cols>
    <col min="1" max="1" width="17.85546875" customWidth="1"/>
    <col min="2" max="2" width="14.28515625" customWidth="1"/>
    <col min="3" max="3" width="13.85546875" customWidth="1"/>
    <col min="4" max="4" width="16.140625" customWidth="1"/>
    <col min="5" max="5" width="15.7109375" customWidth="1"/>
    <col min="6" max="6" width="15.28515625" customWidth="1"/>
  </cols>
  <sheetData>
    <row r="1" spans="1:8" x14ac:dyDescent="0.3">
      <c r="A1" s="40"/>
    </row>
    <row r="2" spans="1:8" ht="16.5" customHeight="1" x14ac:dyDescent="0.3">
      <c r="D2" s="16"/>
      <c r="E2" s="16"/>
      <c r="F2" s="16"/>
      <c r="G2" s="16"/>
      <c r="H2" s="16"/>
    </row>
    <row r="3" spans="1:8" x14ac:dyDescent="0.3">
      <c r="A3" t="s">
        <v>14</v>
      </c>
      <c r="B3" s="35">
        <v>2026</v>
      </c>
    </row>
    <row r="4" spans="1:8" x14ac:dyDescent="0.3">
      <c r="B4" s="28"/>
    </row>
    <row r="5" spans="1:8" x14ac:dyDescent="0.3">
      <c r="A5" t="s">
        <v>13</v>
      </c>
      <c r="B5" s="36">
        <v>0</v>
      </c>
      <c r="C5" t="s">
        <v>12</v>
      </c>
    </row>
    <row r="6" spans="1:8" ht="15.75" thickBot="1" x14ac:dyDescent="0.35">
      <c r="B6" s="37"/>
    </row>
    <row r="7" spans="1:8" x14ac:dyDescent="0.3">
      <c r="B7" s="251" t="s">
        <v>19</v>
      </c>
      <c r="C7" s="252"/>
      <c r="D7" s="252"/>
      <c r="E7" s="253"/>
      <c r="F7" s="254"/>
    </row>
    <row r="8" spans="1:8" s="34" customFormat="1" ht="30.75" thickBot="1" x14ac:dyDescent="0.35">
      <c r="B8" s="51" t="s">
        <v>18</v>
      </c>
      <c r="C8" s="52" t="str">
        <f xml:space="preserve"> CONCATENATE("1er trimestre ",$B$3)</f>
        <v>1er trimestre 2026</v>
      </c>
      <c r="D8" s="52" t="str">
        <f xml:space="preserve"> CONCATENATE("2ème trimestre ",$B$3)</f>
        <v>2ème trimestre 2026</v>
      </c>
      <c r="E8" s="52" t="str">
        <f xml:space="preserve"> CONCATENATE("3ème trimestre ",$B$3)</f>
        <v>3ème trimestre 2026</v>
      </c>
      <c r="F8" s="53" t="str">
        <f xml:space="preserve"> CONCATENATE("4ème trimestre ",$B$3)</f>
        <v>4ème trimestre 2026</v>
      </c>
    </row>
    <row r="9" spans="1:8" x14ac:dyDescent="0.3">
      <c r="A9" s="54" t="str">
        <f xml:space="preserve"> CONCATENATE($B$3," - Tranche 1")</f>
        <v>2026 - Tranche 1</v>
      </c>
      <c r="B9" s="48">
        <v>0</v>
      </c>
      <c r="C9" s="49">
        <f>C$16-C17</f>
        <v>0.10000000000000003</v>
      </c>
      <c r="D9" s="49">
        <f t="shared" ref="D9:F10" si="0">D$16-D17</f>
        <v>0.10000000000000003</v>
      </c>
      <c r="E9" s="49">
        <f t="shared" si="0"/>
        <v>0.10000000000000003</v>
      </c>
      <c r="F9" s="50">
        <f t="shared" si="0"/>
        <v>0.10000000000000003</v>
      </c>
    </row>
    <row r="10" spans="1:8" x14ac:dyDescent="0.3">
      <c r="A10" s="55" t="str">
        <f xml:space="preserve"> CONCATENATE($B$3," - Tranche 2")</f>
        <v>2026 - Tranche 2</v>
      </c>
      <c r="B10" s="46">
        <v>5000</v>
      </c>
      <c r="C10" s="49">
        <f>C$16-C18</f>
        <v>0.2</v>
      </c>
      <c r="D10" s="49">
        <f t="shared" si="0"/>
        <v>0.2</v>
      </c>
      <c r="E10" s="49">
        <f t="shared" si="0"/>
        <v>0.2</v>
      </c>
      <c r="F10" s="50">
        <f t="shared" si="0"/>
        <v>0.2</v>
      </c>
    </row>
    <row r="11" spans="1:8" x14ac:dyDescent="0.3">
      <c r="A11" s="55" t="str">
        <f xml:space="preserve"> CONCATENATE($B$3," - Tranche 3")</f>
        <v>2026 - Tranche 3</v>
      </c>
      <c r="B11" s="46">
        <v>25000</v>
      </c>
      <c r="C11" s="49">
        <f>C$16-C19</f>
        <v>0.34</v>
      </c>
      <c r="D11" s="49">
        <f t="shared" ref="D11:F11" si="1">D$16-D19</f>
        <v>0.34</v>
      </c>
      <c r="E11" s="49">
        <f t="shared" si="1"/>
        <v>0.34</v>
      </c>
      <c r="F11" s="50">
        <f t="shared" si="1"/>
        <v>0.34</v>
      </c>
    </row>
    <row r="12" spans="1:8" ht="15.75" thickBot="1" x14ac:dyDescent="0.35">
      <c r="A12" s="55" t="str">
        <f xml:space="preserve"> CONCATENATE($B$3," - Tranche 4")</f>
        <v>2026 - Tranche 4</v>
      </c>
      <c r="B12" s="47">
        <v>75000</v>
      </c>
      <c r="C12" s="104">
        <f>C$16-C20</f>
        <v>0.36000000000000004</v>
      </c>
      <c r="D12" s="104">
        <f t="shared" ref="D12:F12" si="2">D$16-D20</f>
        <v>0.36000000000000004</v>
      </c>
      <c r="E12" s="104">
        <f t="shared" si="2"/>
        <v>0.36000000000000004</v>
      </c>
      <c r="F12" s="105">
        <f t="shared" si="2"/>
        <v>0.36000000000000004</v>
      </c>
    </row>
    <row r="13" spans="1:8" ht="15.75" thickBot="1" x14ac:dyDescent="0.35">
      <c r="A13" s="37"/>
      <c r="B13" s="38"/>
      <c r="C13" s="38"/>
      <c r="D13" s="38"/>
    </row>
    <row r="14" spans="1:8" x14ac:dyDescent="0.3">
      <c r="B14" s="255" t="s">
        <v>20</v>
      </c>
      <c r="C14" s="256"/>
      <c r="D14" s="256"/>
      <c r="E14" s="257"/>
      <c r="F14" s="258"/>
    </row>
    <row r="15" spans="1:8" ht="30.75" thickBot="1" x14ac:dyDescent="0.35">
      <c r="A15" s="34"/>
      <c r="B15" s="56" t="s">
        <v>18</v>
      </c>
      <c r="C15" s="39" t="str">
        <f t="shared" ref="C15:D15" si="3">C8</f>
        <v>1er trimestre 2026</v>
      </c>
      <c r="D15" s="39" t="str">
        <f t="shared" si="3"/>
        <v>2ème trimestre 2026</v>
      </c>
      <c r="E15" s="39" t="str">
        <f>E8</f>
        <v>3ème trimestre 2026</v>
      </c>
      <c r="F15" s="57" t="str">
        <f>F8</f>
        <v>4ème trimestre 2026</v>
      </c>
    </row>
    <row r="16" spans="1:8" ht="15.75" thickBot="1" x14ac:dyDescent="0.35">
      <c r="A16" s="61" t="str">
        <f>CONCATENATE(" QUOTA ",B3)</f>
        <v xml:space="preserve"> QUOTA 2026</v>
      </c>
      <c r="B16" s="62"/>
      <c r="C16" s="63">
        <v>0.4</v>
      </c>
      <c r="D16" s="63">
        <f>C16</f>
        <v>0.4</v>
      </c>
      <c r="E16" s="63">
        <f>D16</f>
        <v>0.4</v>
      </c>
      <c r="F16" s="64">
        <f>E16</f>
        <v>0.4</v>
      </c>
    </row>
    <row r="17" spans="1:13" x14ac:dyDescent="0.3">
      <c r="A17" s="60" t="str">
        <f t="shared" ref="A17:B19" si="4">A9</f>
        <v>2026 - Tranche 1</v>
      </c>
      <c r="B17" s="48">
        <f t="shared" si="4"/>
        <v>0</v>
      </c>
      <c r="C17" s="49">
        <f>ROUND(0.75*C$16,5)</f>
        <v>0.3</v>
      </c>
      <c r="D17" s="49">
        <f t="shared" ref="D17:F17" si="5">ROUND(0.75*D$16,5)</f>
        <v>0.3</v>
      </c>
      <c r="E17" s="49">
        <f t="shared" si="5"/>
        <v>0.3</v>
      </c>
      <c r="F17" s="50">
        <f t="shared" si="5"/>
        <v>0.3</v>
      </c>
    </row>
    <row r="18" spans="1:13" x14ac:dyDescent="0.3">
      <c r="A18" s="58" t="str">
        <f t="shared" si="4"/>
        <v>2026 - Tranche 2</v>
      </c>
      <c r="B18" s="46">
        <f t="shared" si="4"/>
        <v>5000</v>
      </c>
      <c r="C18" s="49">
        <f>ROUND(0.5*C$16,5)</f>
        <v>0.2</v>
      </c>
      <c r="D18" s="49">
        <f t="shared" ref="D18:F18" si="6">ROUND(0.5*D$16,5)</f>
        <v>0.2</v>
      </c>
      <c r="E18" s="49">
        <f t="shared" si="6"/>
        <v>0.2</v>
      </c>
      <c r="F18" s="50">
        <f t="shared" si="6"/>
        <v>0.2</v>
      </c>
    </row>
    <row r="19" spans="1:13" x14ac:dyDescent="0.3">
      <c r="A19" s="91" t="str">
        <f t="shared" si="4"/>
        <v>2026 - Tranche 3</v>
      </c>
      <c r="B19" s="92">
        <f t="shared" si="4"/>
        <v>25000</v>
      </c>
      <c r="C19" s="49">
        <f>ROUND(0.15*C$16,5)</f>
        <v>0.06</v>
      </c>
      <c r="D19" s="49">
        <f t="shared" ref="D19:F19" si="7">ROUND(0.15*D$16,5)</f>
        <v>0.06</v>
      </c>
      <c r="E19" s="49">
        <f t="shared" si="7"/>
        <v>0.06</v>
      </c>
      <c r="F19" s="50">
        <f t="shared" si="7"/>
        <v>0.06</v>
      </c>
    </row>
    <row r="20" spans="1:13" ht="15.75" thickBot="1" x14ac:dyDescent="0.35">
      <c r="A20" s="59" t="str">
        <f t="shared" ref="A20:B20" si="8">A12</f>
        <v>2026 - Tranche 4</v>
      </c>
      <c r="B20" s="47">
        <f t="shared" si="8"/>
        <v>75000</v>
      </c>
      <c r="C20" s="104">
        <f>ROUND(0.1*C$16,5)</f>
        <v>0.04</v>
      </c>
      <c r="D20" s="104">
        <f t="shared" ref="D20:F20" si="9">ROUND(0.1*D$16,5)</f>
        <v>0.04</v>
      </c>
      <c r="E20" s="104">
        <f t="shared" si="9"/>
        <v>0.04</v>
      </c>
      <c r="F20" s="105">
        <f t="shared" si="9"/>
        <v>0.04</v>
      </c>
    </row>
    <row r="25" spans="1:13" x14ac:dyDescent="0.3">
      <c r="C25" s="103"/>
      <c r="D25" s="103"/>
      <c r="E25" s="103"/>
      <c r="F25" s="103"/>
      <c r="M25" s="65"/>
    </row>
    <row r="26" spans="1:13" x14ac:dyDescent="0.3">
      <c r="C26" s="103"/>
      <c r="D26" s="103"/>
      <c r="E26" s="103"/>
      <c r="F26" s="103"/>
      <c r="K26" s="65"/>
      <c r="M26" s="65"/>
    </row>
    <row r="27" spans="1:13" x14ac:dyDescent="0.3">
      <c r="C27" s="103"/>
      <c r="D27" s="103"/>
      <c r="E27" s="103"/>
      <c r="F27" s="103"/>
    </row>
  </sheetData>
  <mergeCells count="2">
    <mergeCell ref="B7:F7"/>
    <mergeCell ref="B14:F14"/>
  </mergeCells>
  <phoneticPr fontId="45" type="noConversion"/>
  <printOptions horizontalCentered="1" verticalCentered="1"/>
  <pageMargins left="0.27559055118110237" right="0.19685039370078741" top="0.39370078740157483" bottom="0.39370078740157483" header="0.19685039370078741" footer="0.19685039370078741"/>
  <pageSetup paperSize="9" orientation="landscape" r:id="rId1"/>
  <headerFooter alignWithMargins="0">
    <oddFooter>&amp;L01/2026
&amp;Rpage &amp;P / &amp;N</oddFooter>
  </headerFooter>
  <customProperties>
    <customPr name="_pios_id" r:id="rId2"/>
  </customProperties>
</worksheet>
</file>

<file path=docMetadata/LabelInfo.xml><?xml version="1.0" encoding="utf-8"?>
<clbl:labelList xmlns:clbl="http://schemas.microsoft.com/office/2020/mipLabelMetadata">
  <clbl:label id="{c135c4ba-2280-41f8-be7d-6f21d368baa3}" enabled="1" method="Standard" siteId="{24139d14-c62c-4c47-8bdd-ce71ea1d50c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entete électricité</vt:lpstr>
      <vt:lpstr>personnes de contact</vt:lpstr>
      <vt:lpstr>Lignes directes</vt:lpstr>
      <vt:lpstr>Autres énergies</vt:lpstr>
      <vt:lpstr>Fourniture membre CC</vt:lpstr>
      <vt:lpstr>Résumé</vt:lpstr>
      <vt:lpstr>remarques</vt:lpstr>
      <vt:lpstr>Paramètres </vt:lpstr>
      <vt:lpstr>'Fourniture membre CC'!OLE_LINK1</vt:lpstr>
      <vt:lpstr>'entete électricité'!Zone_d_impression</vt:lpstr>
      <vt:lpstr>'Fourniture membre CC'!Zone_d_impression</vt:lpstr>
      <vt:lpstr>'Lignes directes'!Zone_d_impression</vt:lpstr>
      <vt:lpstr>'personnes de contact'!Zone_d_impression</vt:lpstr>
      <vt:lpstr>remarques!Zone_d_impression</vt:lpstr>
      <vt:lpstr>Résumé!Zone_d_impression</vt:lpstr>
    </vt:vector>
  </TitlesOfParts>
  <Company>CWaPE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gnae</dc:creator>
  <cp:lastModifiedBy>BURGRAFF Vanessa</cp:lastModifiedBy>
  <cp:lastPrinted>2022-04-28T09:02:36Z</cp:lastPrinted>
  <dcterms:created xsi:type="dcterms:W3CDTF">2004-11-24T10:44:18Z</dcterms:created>
  <dcterms:modified xsi:type="dcterms:W3CDTF">2026-02-10T13:17:51Z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2021-04-29T18:19:14Z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920ed40c-1151-4008-beb4-b222cdf2abec</vt:lpwstr>
  </property>
  <property fmtid="{D5CDD505-2E9C-101B-9397-08002B2CF9AE}" pid="8" name="MSIP_Label_e72a09c5-6e26-4737-a926-47ef1ab198ae_ContentBits">
    <vt:lpwstr>8</vt:lpwstr>
  </property>
  <property fmtid="{D5CDD505-2E9C-101B-9397-08002B2CF9AE}" pid="9" name="MSIP_Label_c135c4ba-2280-41f8-be7d-6f21d368baa3_Enabled">
    <vt:lpwstr>true</vt:lpwstr>
  </property>
  <property fmtid="{D5CDD505-2E9C-101B-9397-08002B2CF9AE}" pid="10" name="MSIP_Label_c135c4ba-2280-41f8-be7d-6f21d368baa3_SetDate">
    <vt:lpwstr>2022-05-24T14:12:59Z</vt:lpwstr>
  </property>
  <property fmtid="{D5CDD505-2E9C-101B-9397-08002B2CF9AE}" pid="11" name="MSIP_Label_c135c4ba-2280-41f8-be7d-6f21d368baa3_Method">
    <vt:lpwstr>Standard</vt:lpwstr>
  </property>
  <property fmtid="{D5CDD505-2E9C-101B-9397-08002B2CF9AE}" pid="12" name="MSIP_Label_c135c4ba-2280-41f8-be7d-6f21d368baa3_Name">
    <vt:lpwstr>c135c4ba-2280-41f8-be7d-6f21d368baa3</vt:lpwstr>
  </property>
  <property fmtid="{D5CDD505-2E9C-101B-9397-08002B2CF9AE}" pid="13" name="MSIP_Label_c135c4ba-2280-41f8-be7d-6f21d368baa3_SiteId">
    <vt:lpwstr>24139d14-c62c-4c47-8bdd-ce71ea1d50cf</vt:lpwstr>
  </property>
  <property fmtid="{D5CDD505-2E9C-101B-9397-08002B2CF9AE}" pid="14" name="MSIP_Label_c135c4ba-2280-41f8-be7d-6f21d368baa3_ActionId">
    <vt:lpwstr>60b19ac7-2ace-4768-b1d8-7a9ff9b6a5f4</vt:lpwstr>
  </property>
  <property fmtid="{D5CDD505-2E9C-101B-9397-08002B2CF9AE}" pid="15" name="MSIP_Label_c135c4ba-2280-41f8-be7d-6f21d368baa3_ContentBits">
    <vt:lpwstr>0</vt:lpwstr>
  </property>
</Properties>
</file>