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990" windowHeight="6810"/>
  </bookViews>
  <sheets>
    <sheet name="HYP-SCENARIO-RES" sheetId="7" r:id="rId1"/>
    <sheet name="ModèleCalcREF" sheetId="6" r:id="rId2"/>
    <sheet name="ModèleCalcCompar" sheetId="9" r:id="rId3"/>
    <sheet name="paramètres" sheetId="8" state="hidden" r:id="rId4"/>
  </sheets>
  <definedNames>
    <definedName name="AS2DocOpenMode" hidden="1">"AS2DocumentEdit"</definedName>
    <definedName name="COMPARATIF">'HYP-SCENARIO-RES'!$D$3</definedName>
    <definedName name="Install_compar">paramètres!$C$2:$C$5</definedName>
    <definedName name="Install_Ref">paramètres!$B$2:$B$5</definedName>
    <definedName name="Ref_chaleur">paramètres!$A$9:$A$10</definedName>
    <definedName name="REFERENCE">'HYP-SCENARIO-RES'!$C$3</definedName>
    <definedName name="Scenario">paramètres!$A$2:$A$5</definedName>
  </definedNames>
  <calcPr calcId="125725" iterate="1" iterateCount="1000" iterateDelta="1E-4"/>
</workbook>
</file>

<file path=xl/calcChain.xml><?xml version="1.0" encoding="utf-8"?>
<calcChain xmlns="http://schemas.openxmlformats.org/spreadsheetml/2006/main">
  <c r="D117" i="7"/>
  <c r="C117"/>
  <c r="AR58" i="9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AQ55"/>
  <c r="AP55"/>
  <c r="AO55"/>
  <c r="AO50" s="1"/>
  <c r="AN55"/>
  <c r="AM55"/>
  <c r="AL55"/>
  <c r="AK55"/>
  <c r="AK50" s="1"/>
  <c r="AJ55"/>
  <c r="AI55"/>
  <c r="AH55"/>
  <c r="AG55"/>
  <c r="AG50" s="1"/>
  <c r="AF55"/>
  <c r="AF50" s="1"/>
  <c r="AE55"/>
  <c r="AD55"/>
  <c r="AC55"/>
  <c r="AC50" s="1"/>
  <c r="AB55"/>
  <c r="AB50" s="1"/>
  <c r="AA55"/>
  <c r="Z55"/>
  <c r="Y55"/>
  <c r="Y50" s="1"/>
  <c r="X55"/>
  <c r="W55"/>
  <c r="V55"/>
  <c r="U55"/>
  <c r="U50" s="1"/>
  <c r="T55"/>
  <c r="S55"/>
  <c r="R55"/>
  <c r="Q55"/>
  <c r="Q50" s="1"/>
  <c r="P55"/>
  <c r="P50" s="1"/>
  <c r="O55"/>
  <c r="N55"/>
  <c r="M55"/>
  <c r="M50" s="1"/>
  <c r="L55"/>
  <c r="L50" s="1"/>
  <c r="K55"/>
  <c r="J55"/>
  <c r="I55"/>
  <c r="I50" s="1"/>
  <c r="H55"/>
  <c r="G55"/>
  <c r="F55"/>
  <c r="H53"/>
  <c r="G53"/>
  <c r="F53"/>
  <c r="E53"/>
  <c r="E54" s="1"/>
  <c r="D53"/>
  <c r="D54" s="1"/>
  <c r="C53"/>
  <c r="C54" s="1"/>
  <c r="H51"/>
  <c r="G51"/>
  <c r="F51"/>
  <c r="E51"/>
  <c r="E52" s="1"/>
  <c r="D51"/>
  <c r="D52" s="1"/>
  <c r="C51"/>
  <c r="C52" s="1"/>
  <c r="AS35"/>
  <c r="B74"/>
  <c r="AS73"/>
  <c r="AN50"/>
  <c r="X50"/>
  <c r="AQ50"/>
  <c r="AA50"/>
  <c r="AL50"/>
  <c r="AD50"/>
  <c r="V50"/>
  <c r="N50"/>
  <c r="B41"/>
  <c r="AS37"/>
  <c r="C2"/>
  <c r="D2" s="1"/>
  <c r="E2" s="1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AI2" s="1"/>
  <c r="AJ2" s="1"/>
  <c r="AK2" s="1"/>
  <c r="AL2" s="1"/>
  <c r="AM2" s="1"/>
  <c r="AN2" s="1"/>
  <c r="AO2" s="1"/>
  <c r="AP2" s="1"/>
  <c r="AQ2" s="1"/>
  <c r="AR2" s="1"/>
  <c r="O55" i="6"/>
  <c r="K50" i="9" l="1"/>
  <c r="B56"/>
  <c r="O50"/>
  <c r="S50"/>
  <c r="W50"/>
  <c r="AE50"/>
  <c r="AI50"/>
  <c r="AM50"/>
  <c r="T50"/>
  <c r="AJ50"/>
  <c r="AR50"/>
  <c r="J50"/>
  <c r="R50"/>
  <c r="Z50"/>
  <c r="AH50"/>
  <c r="AP50"/>
  <c r="E50"/>
  <c r="F54"/>
  <c r="G54"/>
  <c r="H54"/>
  <c r="B51"/>
  <c r="H52"/>
  <c r="G52"/>
  <c r="F52"/>
  <c r="B55"/>
  <c r="B57"/>
  <c r="D50"/>
  <c r="B58"/>
  <c r="C50"/>
  <c r="B53"/>
  <c r="H50" l="1"/>
  <c r="F50"/>
  <c r="G50"/>
  <c r="B54"/>
  <c r="B52"/>
  <c r="B50" l="1"/>
  <c r="B74" i="6" l="1"/>
  <c r="AS73"/>
  <c r="B41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F56"/>
  <c r="G56"/>
  <c r="F57"/>
  <c r="G57"/>
  <c r="F58"/>
  <c r="G58"/>
  <c r="H58"/>
  <c r="H57"/>
  <c r="H56"/>
  <c r="P55"/>
  <c r="Q55"/>
  <c r="R55"/>
  <c r="R50" s="1"/>
  <c r="S55"/>
  <c r="T55"/>
  <c r="U55"/>
  <c r="V55"/>
  <c r="V50" s="1"/>
  <c r="W55"/>
  <c r="X55"/>
  <c r="Y55"/>
  <c r="Z55"/>
  <c r="Z50" s="1"/>
  <c r="AA55"/>
  <c r="AB55"/>
  <c r="AC55"/>
  <c r="AD55"/>
  <c r="AD50" s="1"/>
  <c r="AE55"/>
  <c r="AF55"/>
  <c r="AG55"/>
  <c r="AH55"/>
  <c r="AH50" s="1"/>
  <c r="AI55"/>
  <c r="AJ55"/>
  <c r="AK55"/>
  <c r="AL55"/>
  <c r="AL50" s="1"/>
  <c r="AM55"/>
  <c r="AN55"/>
  <c r="AO55"/>
  <c r="AP55"/>
  <c r="AP50" s="1"/>
  <c r="AQ55"/>
  <c r="F55"/>
  <c r="G55"/>
  <c r="H55"/>
  <c r="I55"/>
  <c r="I50" s="1"/>
  <c r="J55"/>
  <c r="J50" s="1"/>
  <c r="K55"/>
  <c r="K50" s="1"/>
  <c r="L55"/>
  <c r="L50" s="1"/>
  <c r="M55"/>
  <c r="M50" s="1"/>
  <c r="N55"/>
  <c r="N50" s="1"/>
  <c r="O50"/>
  <c r="H53"/>
  <c r="G53"/>
  <c r="F53"/>
  <c r="E53"/>
  <c r="E54" s="1"/>
  <c r="D53"/>
  <c r="D54" s="1"/>
  <c r="C53"/>
  <c r="C54" s="1"/>
  <c r="C2"/>
  <c r="D2" s="1"/>
  <c r="E2" s="1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AI2" s="1"/>
  <c r="AJ2" s="1"/>
  <c r="AK2" s="1"/>
  <c r="AL2" s="1"/>
  <c r="AM2" s="1"/>
  <c r="AN2" s="1"/>
  <c r="AO2" s="1"/>
  <c r="AP2" s="1"/>
  <c r="AQ2" s="1"/>
  <c r="AR2" s="1"/>
  <c r="AS35"/>
  <c r="B22" i="7"/>
  <c r="AN50" i="6" l="1"/>
  <c r="AJ50"/>
  <c r="AF50"/>
  <c r="AB50"/>
  <c r="X50"/>
  <c r="T50"/>
  <c r="P50"/>
  <c r="AQ50"/>
  <c r="AM50"/>
  <c r="AI50"/>
  <c r="AE50"/>
  <c r="AA50"/>
  <c r="W50"/>
  <c r="S50"/>
  <c r="AO50"/>
  <c r="AK50"/>
  <c r="AG50"/>
  <c r="AC50"/>
  <c r="Y50"/>
  <c r="U50"/>
  <c r="Q50"/>
  <c r="B57"/>
  <c r="AO28"/>
  <c r="AQ28" i="9"/>
  <c r="AR28"/>
  <c r="AN28"/>
  <c r="AP28"/>
  <c r="B28"/>
  <c r="AM28"/>
  <c r="AO28"/>
  <c r="B55" i="6"/>
  <c r="AM28"/>
  <c r="AP28"/>
  <c r="AR50"/>
  <c r="AQ28"/>
  <c r="B58"/>
  <c r="B56"/>
  <c r="AR28"/>
  <c r="AN28"/>
  <c r="B28"/>
  <c r="D99" i="7" l="1"/>
  <c r="C99"/>
  <c r="H51" i="6"/>
  <c r="G51"/>
  <c r="F51"/>
  <c r="E51"/>
  <c r="D51"/>
  <c r="C51"/>
  <c r="AS37"/>
  <c r="AR11" i="9" l="1"/>
  <c r="AN11"/>
  <c r="AJ11"/>
  <c r="AF11"/>
  <c r="AB11"/>
  <c r="X11"/>
  <c r="T11"/>
  <c r="P11"/>
  <c r="L11"/>
  <c r="H11"/>
  <c r="D11"/>
  <c r="AO11"/>
  <c r="AK11"/>
  <c r="AG11"/>
  <c r="AC11"/>
  <c r="Y11"/>
  <c r="U11"/>
  <c r="Q11"/>
  <c r="M11"/>
  <c r="I11"/>
  <c r="E11"/>
  <c r="AP11"/>
  <c r="AL11"/>
  <c r="AH11"/>
  <c r="AD11"/>
  <c r="Z11"/>
  <c r="V11"/>
  <c r="R11"/>
  <c r="N11"/>
  <c r="J11"/>
  <c r="F11"/>
  <c r="AQ11"/>
  <c r="AM11"/>
  <c r="AI11"/>
  <c r="AE11"/>
  <c r="AA11"/>
  <c r="W11"/>
  <c r="S11"/>
  <c r="O11"/>
  <c r="K11"/>
  <c r="G11"/>
  <c r="C11"/>
  <c r="D52" i="6"/>
  <c r="D50" s="1"/>
  <c r="E52"/>
  <c r="E50" s="1"/>
  <c r="C52"/>
  <c r="C50" s="1"/>
  <c r="G54"/>
  <c r="G52"/>
  <c r="F54"/>
  <c r="F52"/>
  <c r="H54"/>
  <c r="H52"/>
  <c r="F11"/>
  <c r="J11"/>
  <c r="N11"/>
  <c r="R11"/>
  <c r="V11"/>
  <c r="Z11"/>
  <c r="AD11"/>
  <c r="AH11"/>
  <c r="AL11"/>
  <c r="AP11"/>
  <c r="E11"/>
  <c r="I11"/>
  <c r="M11"/>
  <c r="Q11"/>
  <c r="U11"/>
  <c r="Y11"/>
  <c r="AC11"/>
  <c r="AG11"/>
  <c r="AK11"/>
  <c r="AO11"/>
  <c r="C11"/>
  <c r="D11"/>
  <c r="H11"/>
  <c r="L11"/>
  <c r="P11"/>
  <c r="T11"/>
  <c r="X11"/>
  <c r="AB11"/>
  <c r="AF11"/>
  <c r="AJ11"/>
  <c r="AN11"/>
  <c r="AR11"/>
  <c r="G11"/>
  <c r="K11"/>
  <c r="O11"/>
  <c r="S11"/>
  <c r="W11"/>
  <c r="AA11"/>
  <c r="AE11"/>
  <c r="AI11"/>
  <c r="AM11"/>
  <c r="AQ11"/>
  <c r="B53"/>
  <c r="B51"/>
  <c r="G66" i="9" l="1"/>
  <c r="G22"/>
  <c r="G29" s="1"/>
  <c r="G62"/>
  <c r="G35"/>
  <c r="G65"/>
  <c r="W66"/>
  <c r="W22"/>
  <c r="W29" s="1"/>
  <c r="W62"/>
  <c r="W35"/>
  <c r="W65"/>
  <c r="AM66"/>
  <c r="AM22"/>
  <c r="AM29" s="1"/>
  <c r="AM62"/>
  <c r="AM35"/>
  <c r="AM65"/>
  <c r="N22"/>
  <c r="N29" s="1"/>
  <c r="N65"/>
  <c r="N66"/>
  <c r="N62"/>
  <c r="N35"/>
  <c r="AD22"/>
  <c r="AD29" s="1"/>
  <c r="AD65"/>
  <c r="AD66"/>
  <c r="AD62"/>
  <c r="AD35"/>
  <c r="E65"/>
  <c r="E66"/>
  <c r="E22"/>
  <c r="E29" s="1"/>
  <c r="E62"/>
  <c r="E35"/>
  <c r="U65"/>
  <c r="U66"/>
  <c r="U22"/>
  <c r="U29" s="1"/>
  <c r="U62"/>
  <c r="U35"/>
  <c r="AK65"/>
  <c r="AK66"/>
  <c r="AK22"/>
  <c r="AK29" s="1"/>
  <c r="AK62"/>
  <c r="AK35"/>
  <c r="L66"/>
  <c r="L65"/>
  <c r="L62"/>
  <c r="L35"/>
  <c r="L22"/>
  <c r="L29" s="1"/>
  <c r="AB66"/>
  <c r="AB65"/>
  <c r="AB62"/>
  <c r="AB35"/>
  <c r="AB22"/>
  <c r="AB29" s="1"/>
  <c r="AR66"/>
  <c r="AR65"/>
  <c r="AR62"/>
  <c r="AR35"/>
  <c r="AR22"/>
  <c r="AR29" s="1"/>
  <c r="C66"/>
  <c r="C22"/>
  <c r="C62"/>
  <c r="C35"/>
  <c r="C65"/>
  <c r="S66"/>
  <c r="S22"/>
  <c r="S29" s="1"/>
  <c r="S62"/>
  <c r="S35"/>
  <c r="S65"/>
  <c r="AI66"/>
  <c r="AI22"/>
  <c r="AI29" s="1"/>
  <c r="AI62"/>
  <c r="AI35"/>
  <c r="AI65"/>
  <c r="J22"/>
  <c r="J29" s="1"/>
  <c r="J62"/>
  <c r="J35"/>
  <c r="J65"/>
  <c r="J66"/>
  <c r="Z22"/>
  <c r="Z29" s="1"/>
  <c r="Z62"/>
  <c r="Z35"/>
  <c r="Z65"/>
  <c r="Z66"/>
  <c r="AP22"/>
  <c r="AP29" s="1"/>
  <c r="AP62"/>
  <c r="AP35"/>
  <c r="AP65"/>
  <c r="AP66"/>
  <c r="Q65"/>
  <c r="Q66"/>
  <c r="Q22"/>
  <c r="Q29" s="1"/>
  <c r="Q62"/>
  <c r="Q35"/>
  <c r="AG65"/>
  <c r="AG66"/>
  <c r="AG22"/>
  <c r="AG29" s="1"/>
  <c r="AG62"/>
  <c r="AG35"/>
  <c r="H66"/>
  <c r="H35"/>
  <c r="H22"/>
  <c r="H29" s="1"/>
  <c r="H65"/>
  <c r="H62"/>
  <c r="X66"/>
  <c r="X35"/>
  <c r="X22"/>
  <c r="X29" s="1"/>
  <c r="X65"/>
  <c r="X62"/>
  <c r="AN66"/>
  <c r="AN35"/>
  <c r="AN22"/>
  <c r="AN29" s="1"/>
  <c r="AN65"/>
  <c r="AN62"/>
  <c r="O66"/>
  <c r="O35"/>
  <c r="O65"/>
  <c r="O22"/>
  <c r="O29" s="1"/>
  <c r="O62"/>
  <c r="AE66"/>
  <c r="AE35"/>
  <c r="AE65"/>
  <c r="AE22"/>
  <c r="AE29" s="1"/>
  <c r="AE62"/>
  <c r="F22"/>
  <c r="F29" s="1"/>
  <c r="F62"/>
  <c r="F35"/>
  <c r="F65"/>
  <c r="F66"/>
  <c r="V22"/>
  <c r="V29" s="1"/>
  <c r="V62"/>
  <c r="V35"/>
  <c r="V65"/>
  <c r="V66"/>
  <c r="AL22"/>
  <c r="AL29" s="1"/>
  <c r="AL62"/>
  <c r="AL35"/>
  <c r="AL65"/>
  <c r="AL66"/>
  <c r="M65"/>
  <c r="M22"/>
  <c r="M29" s="1"/>
  <c r="M62"/>
  <c r="M35"/>
  <c r="M66"/>
  <c r="AC65"/>
  <c r="AC22"/>
  <c r="AC29" s="1"/>
  <c r="AC62"/>
  <c r="AC35"/>
  <c r="AC66"/>
  <c r="D66"/>
  <c r="D35"/>
  <c r="D22"/>
  <c r="D29" s="1"/>
  <c r="D65"/>
  <c r="D62"/>
  <c r="T66"/>
  <c r="T35"/>
  <c r="T22"/>
  <c r="T29" s="1"/>
  <c r="T65"/>
  <c r="T62"/>
  <c r="AJ66"/>
  <c r="AJ35"/>
  <c r="AJ22"/>
  <c r="AJ29" s="1"/>
  <c r="AJ65"/>
  <c r="AJ62"/>
  <c r="K66"/>
  <c r="K22"/>
  <c r="K29" s="1"/>
  <c r="K62"/>
  <c r="K35"/>
  <c r="K65"/>
  <c r="AA66"/>
  <c r="AA22"/>
  <c r="AA29" s="1"/>
  <c r="AA62"/>
  <c r="AA35"/>
  <c r="AA65"/>
  <c r="AQ66"/>
  <c r="AQ22"/>
  <c r="AQ29" s="1"/>
  <c r="AQ62"/>
  <c r="AQ35"/>
  <c r="AQ65"/>
  <c r="R22"/>
  <c r="R29" s="1"/>
  <c r="R66"/>
  <c r="R62"/>
  <c r="R35"/>
  <c r="R65"/>
  <c r="AH22"/>
  <c r="AH29" s="1"/>
  <c r="AH66"/>
  <c r="AH62"/>
  <c r="AH35"/>
  <c r="AH65"/>
  <c r="I65"/>
  <c r="I22"/>
  <c r="I29" s="1"/>
  <c r="I62"/>
  <c r="I35"/>
  <c r="I66"/>
  <c r="Y65"/>
  <c r="Y22"/>
  <c r="Y29" s="1"/>
  <c r="Y62"/>
  <c r="Y35"/>
  <c r="Y66"/>
  <c r="AO65"/>
  <c r="AO22"/>
  <c r="AO29" s="1"/>
  <c r="AO62"/>
  <c r="AO35"/>
  <c r="AO66"/>
  <c r="P66"/>
  <c r="P35"/>
  <c r="P22"/>
  <c r="P29" s="1"/>
  <c r="P65"/>
  <c r="P62"/>
  <c r="AF66"/>
  <c r="AF35"/>
  <c r="AF22"/>
  <c r="AF29" s="1"/>
  <c r="AF65"/>
  <c r="AF62"/>
  <c r="AE66" i="6"/>
  <c r="AE65"/>
  <c r="AN66"/>
  <c r="AN65"/>
  <c r="H66"/>
  <c r="H65"/>
  <c r="U65"/>
  <c r="U66"/>
  <c r="AD65"/>
  <c r="AD66"/>
  <c r="AI66"/>
  <c r="AI65"/>
  <c r="S66"/>
  <c r="S65"/>
  <c r="AR66"/>
  <c r="AR65"/>
  <c r="AB66"/>
  <c r="AB65"/>
  <c r="L66"/>
  <c r="L65"/>
  <c r="AO65"/>
  <c r="AO66"/>
  <c r="Y65"/>
  <c r="Y66"/>
  <c r="I65"/>
  <c r="I66"/>
  <c r="AH65"/>
  <c r="AH66"/>
  <c r="R65"/>
  <c r="R66"/>
  <c r="G66"/>
  <c r="G65"/>
  <c r="P66"/>
  <c r="P65"/>
  <c r="AC65"/>
  <c r="AC66"/>
  <c r="AL65"/>
  <c r="AL66"/>
  <c r="F65"/>
  <c r="F66"/>
  <c r="AM66"/>
  <c r="AM65"/>
  <c r="W66"/>
  <c r="W65"/>
  <c r="AF66"/>
  <c r="AF65"/>
  <c r="C65"/>
  <c r="C66"/>
  <c r="M65"/>
  <c r="M66"/>
  <c r="V65"/>
  <c r="V66"/>
  <c r="AQ66"/>
  <c r="AQ65"/>
  <c r="AA66"/>
  <c r="AA65"/>
  <c r="K66"/>
  <c r="K65"/>
  <c r="AJ66"/>
  <c r="AJ65"/>
  <c r="T66"/>
  <c r="T65"/>
  <c r="D65"/>
  <c r="D66"/>
  <c r="AG65"/>
  <c r="AG66"/>
  <c r="Q65"/>
  <c r="Q66"/>
  <c r="AP65"/>
  <c r="AP66"/>
  <c r="Z65"/>
  <c r="Z66"/>
  <c r="J65"/>
  <c r="J66"/>
  <c r="O66"/>
  <c r="O65"/>
  <c r="X66"/>
  <c r="X65"/>
  <c r="AK65"/>
  <c r="AK66"/>
  <c r="E66"/>
  <c r="E65"/>
  <c r="N65"/>
  <c r="N66"/>
  <c r="H50"/>
  <c r="G50"/>
  <c r="F50"/>
  <c r="E62"/>
  <c r="D62"/>
  <c r="C62"/>
  <c r="F62"/>
  <c r="AI62"/>
  <c r="S62"/>
  <c r="AR62"/>
  <c r="AB62"/>
  <c r="L62"/>
  <c r="AG62"/>
  <c r="Q62"/>
  <c r="AL62"/>
  <c r="V62"/>
  <c r="AM62"/>
  <c r="W62"/>
  <c r="G62"/>
  <c r="AF62"/>
  <c r="P62"/>
  <c r="AK62"/>
  <c r="U62"/>
  <c r="AP62"/>
  <c r="Z62"/>
  <c r="J62"/>
  <c r="AQ62"/>
  <c r="AA62"/>
  <c r="K62"/>
  <c r="AJ62"/>
  <c r="T62"/>
  <c r="AO62"/>
  <c r="Y62"/>
  <c r="I62"/>
  <c r="AD62"/>
  <c r="N62"/>
  <c r="AE62"/>
  <c r="O62"/>
  <c r="AN62"/>
  <c r="X62"/>
  <c r="H62"/>
  <c r="AC62"/>
  <c r="M62"/>
  <c r="AH62"/>
  <c r="R62"/>
  <c r="B52"/>
  <c r="AI22"/>
  <c r="AI29" s="1"/>
  <c r="AI35"/>
  <c r="S22"/>
  <c r="S29" s="1"/>
  <c r="S35"/>
  <c r="AR22"/>
  <c r="AR29" s="1"/>
  <c r="AR35"/>
  <c r="AB22"/>
  <c r="AB29" s="1"/>
  <c r="AB35"/>
  <c r="L22"/>
  <c r="L29" s="1"/>
  <c r="L35"/>
  <c r="AO22"/>
  <c r="AO29" s="1"/>
  <c r="AO35"/>
  <c r="Y22"/>
  <c r="Y29" s="1"/>
  <c r="Y35"/>
  <c r="I22"/>
  <c r="I29" s="1"/>
  <c r="I35"/>
  <c r="AH22"/>
  <c r="AH29" s="1"/>
  <c r="AH35"/>
  <c r="R22"/>
  <c r="R29" s="1"/>
  <c r="R35"/>
  <c r="AM22"/>
  <c r="AM29" s="1"/>
  <c r="AM35"/>
  <c r="W22"/>
  <c r="W29" s="1"/>
  <c r="W35"/>
  <c r="G22"/>
  <c r="G29" s="1"/>
  <c r="G35"/>
  <c r="AF22"/>
  <c r="AF29" s="1"/>
  <c r="AF35"/>
  <c r="P22"/>
  <c r="P29" s="1"/>
  <c r="P35"/>
  <c r="C22"/>
  <c r="C35"/>
  <c r="AC22"/>
  <c r="AC29" s="1"/>
  <c r="AC35"/>
  <c r="M22"/>
  <c r="M29" s="1"/>
  <c r="M35"/>
  <c r="AL22"/>
  <c r="AL29" s="1"/>
  <c r="AL35"/>
  <c r="V22"/>
  <c r="V29" s="1"/>
  <c r="V35"/>
  <c r="F22"/>
  <c r="F29" s="1"/>
  <c r="F35"/>
  <c r="AQ22"/>
  <c r="AQ29" s="1"/>
  <c r="AQ35"/>
  <c r="AA22"/>
  <c r="AA29" s="1"/>
  <c r="AA35"/>
  <c r="K22"/>
  <c r="K29" s="1"/>
  <c r="K35"/>
  <c r="AJ22"/>
  <c r="AJ29" s="1"/>
  <c r="AJ35"/>
  <c r="T22"/>
  <c r="T29" s="1"/>
  <c r="T35"/>
  <c r="D22"/>
  <c r="D29" s="1"/>
  <c r="D35"/>
  <c r="AG22"/>
  <c r="AG29" s="1"/>
  <c r="AG35"/>
  <c r="Q22"/>
  <c r="Q29" s="1"/>
  <c r="Q35"/>
  <c r="AP22"/>
  <c r="AP29" s="1"/>
  <c r="AP35"/>
  <c r="Z22"/>
  <c r="Z29" s="1"/>
  <c r="Z35"/>
  <c r="J22"/>
  <c r="J29" s="1"/>
  <c r="J35"/>
  <c r="AE22"/>
  <c r="AE29" s="1"/>
  <c r="AE35"/>
  <c r="O22"/>
  <c r="O29" s="1"/>
  <c r="O35"/>
  <c r="AN22"/>
  <c r="AN29" s="1"/>
  <c r="AN35"/>
  <c r="X22"/>
  <c r="X29" s="1"/>
  <c r="X35"/>
  <c r="H22"/>
  <c r="H29" s="1"/>
  <c r="H35"/>
  <c r="AK22"/>
  <c r="AK29" s="1"/>
  <c r="AK35"/>
  <c r="U22"/>
  <c r="U29" s="1"/>
  <c r="U35"/>
  <c r="E22"/>
  <c r="E29" s="1"/>
  <c r="E35"/>
  <c r="AD22"/>
  <c r="AD29" s="1"/>
  <c r="AD35"/>
  <c r="N22"/>
  <c r="N29" s="1"/>
  <c r="N35"/>
  <c r="B54"/>
  <c r="B50" l="1"/>
  <c r="D46" i="7" l="1"/>
  <c r="D47"/>
  <c r="C47"/>
  <c r="C46"/>
  <c r="D73"/>
  <c r="C73"/>
  <c r="D63"/>
  <c r="C63"/>
  <c r="AP10" i="9" l="1"/>
  <c r="AP12" s="1"/>
  <c r="AL10"/>
  <c r="AL12" s="1"/>
  <c r="AH10"/>
  <c r="AH12" s="1"/>
  <c r="AD10"/>
  <c r="AD12" s="1"/>
  <c r="Z10"/>
  <c r="Z12" s="1"/>
  <c r="V10"/>
  <c r="V12" s="1"/>
  <c r="R10"/>
  <c r="R12" s="1"/>
  <c r="N10"/>
  <c r="N12" s="1"/>
  <c r="J10"/>
  <c r="J12" s="1"/>
  <c r="F10"/>
  <c r="F12" s="1"/>
  <c r="AQ10"/>
  <c r="AQ12" s="1"/>
  <c r="AM10"/>
  <c r="AM12" s="1"/>
  <c r="AI10"/>
  <c r="AI12" s="1"/>
  <c r="AE10"/>
  <c r="AE12" s="1"/>
  <c r="AA10"/>
  <c r="AA12" s="1"/>
  <c r="W10"/>
  <c r="W12" s="1"/>
  <c r="S10"/>
  <c r="S12" s="1"/>
  <c r="O10"/>
  <c r="O12" s="1"/>
  <c r="K10"/>
  <c r="K12" s="1"/>
  <c r="G10"/>
  <c r="G12" s="1"/>
  <c r="C10"/>
  <c r="C12" s="1"/>
  <c r="AR10"/>
  <c r="AR12" s="1"/>
  <c r="AN10"/>
  <c r="AN12" s="1"/>
  <c r="AJ10"/>
  <c r="AJ12" s="1"/>
  <c r="AF10"/>
  <c r="AF12" s="1"/>
  <c r="AB10"/>
  <c r="AB12" s="1"/>
  <c r="X10"/>
  <c r="X12" s="1"/>
  <c r="T10"/>
  <c r="T12" s="1"/>
  <c r="P10"/>
  <c r="P12" s="1"/>
  <c r="L10"/>
  <c r="L12" s="1"/>
  <c r="H10"/>
  <c r="H12" s="1"/>
  <c r="D10"/>
  <c r="D12" s="1"/>
  <c r="AO10"/>
  <c r="AO12" s="1"/>
  <c r="AK10"/>
  <c r="AK12" s="1"/>
  <c r="AG10"/>
  <c r="AG12" s="1"/>
  <c r="AC10"/>
  <c r="AC12" s="1"/>
  <c r="Y10"/>
  <c r="Y12" s="1"/>
  <c r="U10"/>
  <c r="U12" s="1"/>
  <c r="Q10"/>
  <c r="Q12" s="1"/>
  <c r="M10"/>
  <c r="M12" s="1"/>
  <c r="I10"/>
  <c r="I12" s="1"/>
  <c r="E10"/>
  <c r="E12" s="1"/>
  <c r="AS34"/>
  <c r="AT34"/>
  <c r="B34"/>
  <c r="T34"/>
  <c r="J34"/>
  <c r="K34"/>
  <c r="AQ34"/>
  <c r="F34"/>
  <c r="V34"/>
  <c r="AL34"/>
  <c r="W34"/>
  <c r="AM34"/>
  <c r="R34"/>
  <c r="AR34"/>
  <c r="G34"/>
  <c r="AH34"/>
  <c r="X34"/>
  <c r="N34"/>
  <c r="AD34"/>
  <c r="AC34"/>
  <c r="I34"/>
  <c r="F14"/>
  <c r="V14"/>
  <c r="AL14"/>
  <c r="T14"/>
  <c r="C14"/>
  <c r="AH14"/>
  <c r="I14"/>
  <c r="O14"/>
  <c r="N14"/>
  <c r="AD14"/>
  <c r="U14"/>
  <c r="AB14"/>
  <c r="AR14"/>
  <c r="K14"/>
  <c r="AA14"/>
  <c r="AQ14"/>
  <c r="J14"/>
  <c r="Q14"/>
  <c r="AG14"/>
  <c r="H14"/>
  <c r="X14"/>
  <c r="AN14"/>
  <c r="G14"/>
  <c r="W14"/>
  <c r="AM14"/>
  <c r="R14"/>
  <c r="AO14"/>
  <c r="AE14"/>
  <c r="AF15"/>
  <c r="J15"/>
  <c r="Y15"/>
  <c r="L15"/>
  <c r="O15"/>
  <c r="F15"/>
  <c r="AL15"/>
  <c r="U15"/>
  <c r="Q15"/>
  <c r="AR15"/>
  <c r="AR18" s="1"/>
  <c r="AR27" s="1"/>
  <c r="AE15"/>
  <c r="AK15"/>
  <c r="H15"/>
  <c r="X15"/>
  <c r="AN15"/>
  <c r="AN18" s="1"/>
  <c r="AN27" s="1"/>
  <c r="K15"/>
  <c r="AA15"/>
  <c r="AQ15"/>
  <c r="AQ18" s="1"/>
  <c r="AQ27" s="1"/>
  <c r="R15"/>
  <c r="AH15"/>
  <c r="T15"/>
  <c r="AJ15"/>
  <c r="G15"/>
  <c r="W15"/>
  <c r="AM15"/>
  <c r="AM18" s="1"/>
  <c r="AM27" s="1"/>
  <c r="N15"/>
  <c r="AD15"/>
  <c r="AC15"/>
  <c r="AB15"/>
  <c r="V15"/>
  <c r="AG15"/>
  <c r="P10" i="6"/>
  <c r="P12" s="1"/>
  <c r="AF10"/>
  <c r="AF12" s="1"/>
  <c r="G10"/>
  <c r="G12" s="1"/>
  <c r="K10"/>
  <c r="K12" s="1"/>
  <c r="O10"/>
  <c r="O12" s="1"/>
  <c r="S10"/>
  <c r="S12" s="1"/>
  <c r="W10"/>
  <c r="W12" s="1"/>
  <c r="AA10"/>
  <c r="AA12" s="1"/>
  <c r="AE10"/>
  <c r="AE12" s="1"/>
  <c r="AI10"/>
  <c r="AI12" s="1"/>
  <c r="AM10"/>
  <c r="AM12" s="1"/>
  <c r="AQ10"/>
  <c r="AQ12" s="1"/>
  <c r="E10"/>
  <c r="E12" s="1"/>
  <c r="T10"/>
  <c r="T12" s="1"/>
  <c r="AB10"/>
  <c r="AB12" s="1"/>
  <c r="AR10"/>
  <c r="AR12" s="1"/>
  <c r="J10"/>
  <c r="J12" s="1"/>
  <c r="N10"/>
  <c r="N12" s="1"/>
  <c r="R10"/>
  <c r="R12" s="1"/>
  <c r="V10"/>
  <c r="V12" s="1"/>
  <c r="Z10"/>
  <c r="Z12" s="1"/>
  <c r="AD10"/>
  <c r="AD12" s="1"/>
  <c r="AH10"/>
  <c r="AH12" s="1"/>
  <c r="AL10"/>
  <c r="AL12" s="1"/>
  <c r="AP10"/>
  <c r="AP12" s="1"/>
  <c r="D10"/>
  <c r="D12" s="1"/>
  <c r="H10"/>
  <c r="L10"/>
  <c r="L12" s="1"/>
  <c r="X10"/>
  <c r="X12" s="1"/>
  <c r="AJ10"/>
  <c r="AJ12" s="1"/>
  <c r="F10"/>
  <c r="F12" s="1"/>
  <c r="I10"/>
  <c r="I12" s="1"/>
  <c r="M10"/>
  <c r="M12" s="1"/>
  <c r="Q10"/>
  <c r="Q12" s="1"/>
  <c r="U10"/>
  <c r="U12" s="1"/>
  <c r="Y10"/>
  <c r="Y12" s="1"/>
  <c r="AC10"/>
  <c r="AC12" s="1"/>
  <c r="AG10"/>
  <c r="AG12" s="1"/>
  <c r="AK10"/>
  <c r="AK12" s="1"/>
  <c r="AO10"/>
  <c r="AO12" s="1"/>
  <c r="C10"/>
  <c r="C12" s="1"/>
  <c r="AN10"/>
  <c r="AN12" s="1"/>
  <c r="AT34"/>
  <c r="AS34"/>
  <c r="B34"/>
  <c r="AK34" i="9" l="1"/>
  <c r="M15"/>
  <c r="D15"/>
  <c r="AC14"/>
  <c r="AC30" s="1"/>
  <c r="L14"/>
  <c r="L30" s="1"/>
  <c r="AJ14"/>
  <c r="O34"/>
  <c r="AO30"/>
  <c r="G30"/>
  <c r="AG30"/>
  <c r="C30"/>
  <c r="AL30"/>
  <c r="J30"/>
  <c r="AR30"/>
  <c r="AD30"/>
  <c r="E34"/>
  <c r="I30"/>
  <c r="AO15"/>
  <c r="AO18" s="1"/>
  <c r="AO27" s="1"/>
  <c r="Z15"/>
  <c r="Z21" s="1"/>
  <c r="Z28" s="1"/>
  <c r="C15"/>
  <c r="AF14"/>
  <c r="AF30" s="1"/>
  <c r="W30"/>
  <c r="H30"/>
  <c r="Z14"/>
  <c r="Z30" s="1"/>
  <c r="K30"/>
  <c r="U30"/>
  <c r="P14"/>
  <c r="P30" s="1"/>
  <c r="S14"/>
  <c r="S30" s="1"/>
  <c r="AO34"/>
  <c r="C34"/>
  <c r="Z34"/>
  <c r="H34" i="6"/>
  <c r="H12"/>
  <c r="AP15" i="9"/>
  <c r="AP18" s="1"/>
  <c r="AP27" s="1"/>
  <c r="S15"/>
  <c r="AE30"/>
  <c r="AM30"/>
  <c r="X30"/>
  <c r="AP14"/>
  <c r="AP30" s="1"/>
  <c r="AA30"/>
  <c r="O30"/>
  <c r="AI14"/>
  <c r="AI30" s="1"/>
  <c r="T30"/>
  <c r="F30"/>
  <c r="S34"/>
  <c r="P34"/>
  <c r="I15"/>
  <c r="I18" s="1"/>
  <c r="I27" s="1"/>
  <c r="AI15"/>
  <c r="P15"/>
  <c r="R30"/>
  <c r="AN30"/>
  <c r="Q30"/>
  <c r="AQ30"/>
  <c r="AB30"/>
  <c r="N30"/>
  <c r="AH30"/>
  <c r="AJ30"/>
  <c r="V30"/>
  <c r="AP34"/>
  <c r="AI34"/>
  <c r="AK14"/>
  <c r="AK30" s="1"/>
  <c r="M14"/>
  <c r="M30" s="1"/>
  <c r="M34"/>
  <c r="U34"/>
  <c r="AJ34"/>
  <c r="E15"/>
  <c r="E14"/>
  <c r="E30" s="1"/>
  <c r="D14"/>
  <c r="D30" s="1"/>
  <c r="L34"/>
  <c r="AB34"/>
  <c r="AE34"/>
  <c r="D34"/>
  <c r="AG34"/>
  <c r="AF34"/>
  <c r="Y34"/>
  <c r="H34"/>
  <c r="AN34"/>
  <c r="E63"/>
  <c r="E61"/>
  <c r="E64"/>
  <c r="U63"/>
  <c r="U64"/>
  <c r="U61"/>
  <c r="AK63"/>
  <c r="AK64"/>
  <c r="AK61"/>
  <c r="D64"/>
  <c r="D61"/>
  <c r="D63"/>
  <c r="T63"/>
  <c r="T64"/>
  <c r="T61"/>
  <c r="AJ64"/>
  <c r="AJ63"/>
  <c r="AJ61"/>
  <c r="O64"/>
  <c r="O63"/>
  <c r="O61"/>
  <c r="AE64"/>
  <c r="AE63"/>
  <c r="AE61"/>
  <c r="J64"/>
  <c r="J63"/>
  <c r="J61"/>
  <c r="Z63"/>
  <c r="Z64"/>
  <c r="Z61"/>
  <c r="AP63"/>
  <c r="AP64"/>
  <c r="AP61"/>
  <c r="Y14"/>
  <c r="Y30" s="1"/>
  <c r="Q63"/>
  <c r="Q64"/>
  <c r="Q61"/>
  <c r="AG63"/>
  <c r="AG64"/>
  <c r="AG61"/>
  <c r="P63"/>
  <c r="P64"/>
  <c r="P61"/>
  <c r="AF63"/>
  <c r="AF64"/>
  <c r="AF61"/>
  <c r="K64"/>
  <c r="K63"/>
  <c r="K61"/>
  <c r="AA64"/>
  <c r="AA63"/>
  <c r="AA61"/>
  <c r="AQ64"/>
  <c r="AQ63"/>
  <c r="AQ61"/>
  <c r="F64"/>
  <c r="F63"/>
  <c r="F61"/>
  <c r="V64"/>
  <c r="V63"/>
  <c r="V61"/>
  <c r="AL64"/>
  <c r="AL63"/>
  <c r="AL61"/>
  <c r="M63"/>
  <c r="M64"/>
  <c r="M61"/>
  <c r="AC63"/>
  <c r="AC64"/>
  <c r="AC61"/>
  <c r="L63"/>
  <c r="L64"/>
  <c r="L61"/>
  <c r="AB63"/>
  <c r="AB64"/>
  <c r="AB61"/>
  <c r="AR63"/>
  <c r="AR64"/>
  <c r="AR61"/>
  <c r="G64"/>
  <c r="G63"/>
  <c r="G61"/>
  <c r="W64"/>
  <c r="W63"/>
  <c r="W61"/>
  <c r="AM64"/>
  <c r="AM63"/>
  <c r="AM61"/>
  <c r="R64"/>
  <c r="R63"/>
  <c r="R61"/>
  <c r="AH64"/>
  <c r="AH63"/>
  <c r="AH61"/>
  <c r="Q34"/>
  <c r="AA34"/>
  <c r="I63"/>
  <c r="I64"/>
  <c r="I61"/>
  <c r="Y63"/>
  <c r="Y64"/>
  <c r="Y61"/>
  <c r="AO63"/>
  <c r="AO64"/>
  <c r="AO61"/>
  <c r="H63"/>
  <c r="H64"/>
  <c r="H61"/>
  <c r="X63"/>
  <c r="X64"/>
  <c r="X61"/>
  <c r="AN63"/>
  <c r="AN64"/>
  <c r="AN61"/>
  <c r="C64"/>
  <c r="C63"/>
  <c r="C61"/>
  <c r="S64"/>
  <c r="S63"/>
  <c r="S61"/>
  <c r="AI64"/>
  <c r="AI63"/>
  <c r="AI61"/>
  <c r="N63"/>
  <c r="N64"/>
  <c r="N61"/>
  <c r="AD64"/>
  <c r="AD63"/>
  <c r="AD61"/>
  <c r="AB21"/>
  <c r="AB28" s="1"/>
  <c r="AB18"/>
  <c r="AB27" s="1"/>
  <c r="N18"/>
  <c r="N27" s="1"/>
  <c r="N21"/>
  <c r="N28" s="1"/>
  <c r="AJ21"/>
  <c r="AJ28" s="1"/>
  <c r="AJ18"/>
  <c r="AJ27" s="1"/>
  <c r="R18"/>
  <c r="R27" s="1"/>
  <c r="R21"/>
  <c r="R28" s="1"/>
  <c r="AE21"/>
  <c r="AE28" s="1"/>
  <c r="AE18"/>
  <c r="AE27" s="1"/>
  <c r="AL21"/>
  <c r="AL28" s="1"/>
  <c r="AL18"/>
  <c r="AL27" s="1"/>
  <c r="Z18"/>
  <c r="Z27" s="1"/>
  <c r="C18"/>
  <c r="C27" s="1"/>
  <c r="C21"/>
  <c r="C28" s="1"/>
  <c r="AF17"/>
  <c r="AF25" s="1"/>
  <c r="AF36"/>
  <c r="W17"/>
  <c r="W25" s="1"/>
  <c r="W36"/>
  <c r="H17"/>
  <c r="H25" s="1"/>
  <c r="H36"/>
  <c r="Z17"/>
  <c r="Z25" s="1"/>
  <c r="Z36"/>
  <c r="K36"/>
  <c r="K17"/>
  <c r="K25" s="1"/>
  <c r="AK17"/>
  <c r="AK25" s="1"/>
  <c r="AK36"/>
  <c r="N17"/>
  <c r="N25" s="1"/>
  <c r="N36"/>
  <c r="I17"/>
  <c r="I25" s="1"/>
  <c r="I36"/>
  <c r="C17"/>
  <c r="C20" s="1"/>
  <c r="C37" s="1"/>
  <c r="C36"/>
  <c r="AC17"/>
  <c r="AC25" s="1"/>
  <c r="AC36"/>
  <c r="F17"/>
  <c r="F25" s="1"/>
  <c r="F36"/>
  <c r="V18"/>
  <c r="V27" s="1"/>
  <c r="V21"/>
  <c r="V28" s="1"/>
  <c r="AD18"/>
  <c r="AD27" s="1"/>
  <c r="AD21"/>
  <c r="AD28" s="1"/>
  <c r="G18"/>
  <c r="G27" s="1"/>
  <c r="G21"/>
  <c r="G28" s="1"/>
  <c r="AH18"/>
  <c r="AH27" s="1"/>
  <c r="AH21"/>
  <c r="AH28" s="1"/>
  <c r="K18"/>
  <c r="K27" s="1"/>
  <c r="K21"/>
  <c r="K28" s="1"/>
  <c r="AK21"/>
  <c r="AK28" s="1"/>
  <c r="AK18"/>
  <c r="AK27" s="1"/>
  <c r="U21"/>
  <c r="U28" s="1"/>
  <c r="U18"/>
  <c r="U27" s="1"/>
  <c r="L21"/>
  <c r="L28" s="1"/>
  <c r="L18"/>
  <c r="L27" s="1"/>
  <c r="S21"/>
  <c r="S28" s="1"/>
  <c r="S18"/>
  <c r="S27" s="1"/>
  <c r="AE17"/>
  <c r="AE25" s="1"/>
  <c r="AE36"/>
  <c r="AM17"/>
  <c r="AM25" s="1"/>
  <c r="AM36"/>
  <c r="X17"/>
  <c r="X25" s="1"/>
  <c r="X36"/>
  <c r="AP17"/>
  <c r="AP25" s="1"/>
  <c r="AP36"/>
  <c r="AA17"/>
  <c r="AA25" s="1"/>
  <c r="AA36"/>
  <c r="L36"/>
  <c r="L17"/>
  <c r="L25" s="1"/>
  <c r="AD17"/>
  <c r="AD25" s="1"/>
  <c r="AD36"/>
  <c r="S17"/>
  <c r="S25" s="1"/>
  <c r="S36"/>
  <c r="D17"/>
  <c r="D25" s="1"/>
  <c r="D36"/>
  <c r="V17"/>
  <c r="V25" s="1"/>
  <c r="V36"/>
  <c r="E21"/>
  <c r="E28" s="1"/>
  <c r="E18"/>
  <c r="E27" s="1"/>
  <c r="M21"/>
  <c r="M28" s="1"/>
  <c r="M18"/>
  <c r="M27" s="1"/>
  <c r="W21"/>
  <c r="W28" s="1"/>
  <c r="W18"/>
  <c r="W27" s="1"/>
  <c r="D21"/>
  <c r="D28" s="1"/>
  <c r="D18"/>
  <c r="D27" s="1"/>
  <c r="AA21"/>
  <c r="AA28" s="1"/>
  <c r="AA18"/>
  <c r="AA27" s="1"/>
  <c r="H21"/>
  <c r="H28" s="1"/>
  <c r="H18"/>
  <c r="H27" s="1"/>
  <c r="Q18"/>
  <c r="Q27" s="1"/>
  <c r="Q21"/>
  <c r="Q28" s="1"/>
  <c r="O18"/>
  <c r="O27" s="1"/>
  <c r="O21"/>
  <c r="O28" s="1"/>
  <c r="AI18"/>
  <c r="AI27" s="1"/>
  <c r="AI21"/>
  <c r="AI28" s="1"/>
  <c r="P21"/>
  <c r="P28" s="1"/>
  <c r="P18"/>
  <c r="P27" s="1"/>
  <c r="R36"/>
  <c r="R17"/>
  <c r="R25" s="1"/>
  <c r="AN36"/>
  <c r="AN17"/>
  <c r="AN25" s="1"/>
  <c r="Q36"/>
  <c r="Q17"/>
  <c r="Q25" s="1"/>
  <c r="AQ17"/>
  <c r="AQ25" s="1"/>
  <c r="AQ36"/>
  <c r="AB17"/>
  <c r="AB25" s="1"/>
  <c r="AB36"/>
  <c r="P17"/>
  <c r="P25" s="1"/>
  <c r="AI36"/>
  <c r="AI17"/>
  <c r="AI25" s="1"/>
  <c r="T17"/>
  <c r="T25" s="1"/>
  <c r="T36"/>
  <c r="AL36"/>
  <c r="AL17"/>
  <c r="AL25" s="1"/>
  <c r="AG21"/>
  <c r="AG28" s="1"/>
  <c r="AG18"/>
  <c r="AG27" s="1"/>
  <c r="AC21"/>
  <c r="AC28" s="1"/>
  <c r="AC18"/>
  <c r="AC27" s="1"/>
  <c r="T21"/>
  <c r="T28" s="1"/>
  <c r="T18"/>
  <c r="T27" s="1"/>
  <c r="X21"/>
  <c r="X28" s="1"/>
  <c r="X18"/>
  <c r="X27" s="1"/>
  <c r="F21"/>
  <c r="F28" s="1"/>
  <c r="F18"/>
  <c r="F27" s="1"/>
  <c r="Y18"/>
  <c r="Y27" s="1"/>
  <c r="Y21"/>
  <c r="Y28" s="1"/>
  <c r="J18"/>
  <c r="J27" s="1"/>
  <c r="J21"/>
  <c r="J28" s="1"/>
  <c r="AF21"/>
  <c r="AF28" s="1"/>
  <c r="AF18"/>
  <c r="AF27" s="1"/>
  <c r="AO17"/>
  <c r="AO25" s="1"/>
  <c r="AO36"/>
  <c r="G17"/>
  <c r="G25" s="1"/>
  <c r="G36"/>
  <c r="AG17"/>
  <c r="AG25" s="1"/>
  <c r="AG36"/>
  <c r="J17"/>
  <c r="J25" s="1"/>
  <c r="J36"/>
  <c r="AR17"/>
  <c r="AR25" s="1"/>
  <c r="AR36"/>
  <c r="U36"/>
  <c r="U17"/>
  <c r="U25" s="1"/>
  <c r="O36"/>
  <c r="O17"/>
  <c r="O25" s="1"/>
  <c r="AH36"/>
  <c r="AH17"/>
  <c r="AH25" s="1"/>
  <c r="AJ36"/>
  <c r="AJ17"/>
  <c r="AJ25" s="1"/>
  <c r="M36"/>
  <c r="M17"/>
  <c r="M25" s="1"/>
  <c r="AO61" i="6"/>
  <c r="AO63"/>
  <c r="AO64"/>
  <c r="Y61"/>
  <c r="Y63"/>
  <c r="Y64"/>
  <c r="I61"/>
  <c r="I63"/>
  <c r="I64"/>
  <c r="L61"/>
  <c r="L64"/>
  <c r="L63"/>
  <c r="AL61"/>
  <c r="AL63"/>
  <c r="AL64"/>
  <c r="V61"/>
  <c r="V63"/>
  <c r="V64"/>
  <c r="AR61"/>
  <c r="AR64"/>
  <c r="AR63"/>
  <c r="AQ61"/>
  <c r="AQ64"/>
  <c r="AQ63"/>
  <c r="AA61"/>
  <c r="AA64"/>
  <c r="AA63"/>
  <c r="K61"/>
  <c r="K64"/>
  <c r="K63"/>
  <c r="AC61"/>
  <c r="AC63"/>
  <c r="AC64"/>
  <c r="M61"/>
  <c r="M63"/>
  <c r="M64"/>
  <c r="X61"/>
  <c r="X64"/>
  <c r="X63"/>
  <c r="AP61"/>
  <c r="AP63"/>
  <c r="AP64"/>
  <c r="Z61"/>
  <c r="Z63"/>
  <c r="Z64"/>
  <c r="J61"/>
  <c r="J63"/>
  <c r="J64"/>
  <c r="E61"/>
  <c r="E63"/>
  <c r="E64"/>
  <c r="AE61"/>
  <c r="AE64"/>
  <c r="AE63"/>
  <c r="O61"/>
  <c r="O64"/>
  <c r="O63"/>
  <c r="P61"/>
  <c r="P64"/>
  <c r="P63"/>
  <c r="C61"/>
  <c r="C64"/>
  <c r="C63"/>
  <c r="AN61"/>
  <c r="AN64"/>
  <c r="AN63"/>
  <c r="AG61"/>
  <c r="AG63"/>
  <c r="AG64"/>
  <c r="Q61"/>
  <c r="Q63"/>
  <c r="Q64"/>
  <c r="AJ61"/>
  <c r="AJ64"/>
  <c r="AJ63"/>
  <c r="D61"/>
  <c r="D63"/>
  <c r="D64"/>
  <c r="AD61"/>
  <c r="AD63"/>
  <c r="AD64"/>
  <c r="N61"/>
  <c r="N63"/>
  <c r="N64"/>
  <c r="T61"/>
  <c r="T64"/>
  <c r="T63"/>
  <c r="AI61"/>
  <c r="AI64"/>
  <c r="AI63"/>
  <c r="S61"/>
  <c r="S64"/>
  <c r="S63"/>
  <c r="AF61"/>
  <c r="AF64"/>
  <c r="AF63"/>
  <c r="AK61"/>
  <c r="AK63"/>
  <c r="AK64"/>
  <c r="U61"/>
  <c r="U63"/>
  <c r="U64"/>
  <c r="F61"/>
  <c r="F63"/>
  <c r="F64"/>
  <c r="H61"/>
  <c r="H64"/>
  <c r="H63"/>
  <c r="AH61"/>
  <c r="AH63"/>
  <c r="AH64"/>
  <c r="R61"/>
  <c r="R63"/>
  <c r="R64"/>
  <c r="AB61"/>
  <c r="AB64"/>
  <c r="AB63"/>
  <c r="AM61"/>
  <c r="AM64"/>
  <c r="AM63"/>
  <c r="W61"/>
  <c r="W64"/>
  <c r="W63"/>
  <c r="G61"/>
  <c r="G64"/>
  <c r="G63"/>
  <c r="AR14"/>
  <c r="AR36" s="1"/>
  <c r="AJ14"/>
  <c r="AJ30" s="1"/>
  <c r="AN14"/>
  <c r="AN30" s="1"/>
  <c r="AP34"/>
  <c r="H15"/>
  <c r="H21" s="1"/>
  <c r="H28" s="1"/>
  <c r="H14"/>
  <c r="AN15"/>
  <c r="AN18" s="1"/>
  <c r="AN27" s="1"/>
  <c r="AP15"/>
  <c r="AP18" s="1"/>
  <c r="AP27" s="1"/>
  <c r="AP14"/>
  <c r="AP17" s="1"/>
  <c r="AL15"/>
  <c r="AR15"/>
  <c r="AR18" s="1"/>
  <c r="AR27" s="1"/>
  <c r="T34"/>
  <c r="P34"/>
  <c r="AF34"/>
  <c r="N34"/>
  <c r="AD34"/>
  <c r="K34"/>
  <c r="I34"/>
  <c r="AG34"/>
  <c r="AE34"/>
  <c r="AN34"/>
  <c r="L34"/>
  <c r="J34"/>
  <c r="Z34"/>
  <c r="M34"/>
  <c r="AI34"/>
  <c r="W34"/>
  <c r="AC34"/>
  <c r="AB34"/>
  <c r="X34"/>
  <c r="V34"/>
  <c r="AA34"/>
  <c r="Y34"/>
  <c r="O34"/>
  <c r="U34"/>
  <c r="AO34"/>
  <c r="AQ34"/>
  <c r="AR34"/>
  <c r="R34"/>
  <c r="AH34"/>
  <c r="S34"/>
  <c r="Q34"/>
  <c r="G34"/>
  <c r="AK34"/>
  <c r="AM34"/>
  <c r="AJ34"/>
  <c r="J15"/>
  <c r="J21" s="1"/>
  <c r="J28" s="1"/>
  <c r="Z15"/>
  <c r="Z21" s="1"/>
  <c r="Z28" s="1"/>
  <c r="M15"/>
  <c r="M21" s="1"/>
  <c r="M28" s="1"/>
  <c r="AI15"/>
  <c r="E15"/>
  <c r="E21" s="1"/>
  <c r="E28" s="1"/>
  <c r="E34"/>
  <c r="W15"/>
  <c r="W18" s="1"/>
  <c r="W27" s="1"/>
  <c r="AC15"/>
  <c r="AO14"/>
  <c r="AO36" s="1"/>
  <c r="AB15"/>
  <c r="AB21" s="1"/>
  <c r="AB28" s="1"/>
  <c r="X15"/>
  <c r="X21" s="1"/>
  <c r="X28" s="1"/>
  <c r="V15"/>
  <c r="F15"/>
  <c r="F21" s="1"/>
  <c r="F28" s="1"/>
  <c r="F34"/>
  <c r="AA15"/>
  <c r="AA18" s="1"/>
  <c r="AA27" s="1"/>
  <c r="Y15"/>
  <c r="O15"/>
  <c r="O18" s="1"/>
  <c r="O27" s="1"/>
  <c r="U15"/>
  <c r="U18" s="1"/>
  <c r="U27" s="1"/>
  <c r="AK14"/>
  <c r="AK36" s="1"/>
  <c r="AJ15"/>
  <c r="T15"/>
  <c r="T21" s="1"/>
  <c r="T28" s="1"/>
  <c r="D15"/>
  <c r="D21" s="1"/>
  <c r="D28" s="1"/>
  <c r="D34"/>
  <c r="R15"/>
  <c r="R21" s="1"/>
  <c r="R28" s="1"/>
  <c r="AH15"/>
  <c r="AH21" s="1"/>
  <c r="AH28" s="1"/>
  <c r="S15"/>
  <c r="S21" s="1"/>
  <c r="S28" s="1"/>
  <c r="Q15"/>
  <c r="Q18" s="1"/>
  <c r="Q27" s="1"/>
  <c r="G15"/>
  <c r="C14"/>
  <c r="C17" s="1"/>
  <c r="C20" s="1"/>
  <c r="C37" s="1"/>
  <c r="C34"/>
  <c r="L15"/>
  <c r="L21" s="1"/>
  <c r="L28" s="1"/>
  <c r="P15"/>
  <c r="P21" s="1"/>
  <c r="P28" s="1"/>
  <c r="AF15"/>
  <c r="AF18" s="1"/>
  <c r="AF27" s="1"/>
  <c r="N15"/>
  <c r="N18" s="1"/>
  <c r="N27" s="1"/>
  <c r="AD15"/>
  <c r="AD21" s="1"/>
  <c r="AD28" s="1"/>
  <c r="K15"/>
  <c r="I15"/>
  <c r="I21" s="1"/>
  <c r="I28" s="1"/>
  <c r="AG15"/>
  <c r="AG18" s="1"/>
  <c r="AG27" s="1"/>
  <c r="AE15"/>
  <c r="AE18" s="1"/>
  <c r="AE27" s="1"/>
  <c r="AO15"/>
  <c r="AO18" s="1"/>
  <c r="AO27" s="1"/>
  <c r="G14"/>
  <c r="G36" s="1"/>
  <c r="P18"/>
  <c r="P27" s="1"/>
  <c r="V18"/>
  <c r="V27" s="1"/>
  <c r="V21"/>
  <c r="V28" s="1"/>
  <c r="R18"/>
  <c r="R27" s="1"/>
  <c r="G18"/>
  <c r="G27" s="1"/>
  <c r="G21"/>
  <c r="G28" s="1"/>
  <c r="AQ14"/>
  <c r="AQ30" s="1"/>
  <c r="AQ15"/>
  <c r="AQ18" s="1"/>
  <c r="AQ27" s="1"/>
  <c r="L14"/>
  <c r="L30" s="1"/>
  <c r="AB14"/>
  <c r="AB30" s="1"/>
  <c r="K14"/>
  <c r="K36" s="1"/>
  <c r="AI14"/>
  <c r="AI36" s="1"/>
  <c r="N14"/>
  <c r="N30" s="1"/>
  <c r="AD14"/>
  <c r="AD30" s="1"/>
  <c r="Q14"/>
  <c r="Q36" s="1"/>
  <c r="E14"/>
  <c r="E36" s="1"/>
  <c r="AK15"/>
  <c r="K18"/>
  <c r="K27" s="1"/>
  <c r="K21"/>
  <c r="K28" s="1"/>
  <c r="H17"/>
  <c r="H25" s="1"/>
  <c r="AM14"/>
  <c r="AM30" s="1"/>
  <c r="AM15"/>
  <c r="AM18" s="1"/>
  <c r="AM27" s="1"/>
  <c r="X14"/>
  <c r="X30" s="1"/>
  <c r="AA14"/>
  <c r="AA36" s="1"/>
  <c r="J14"/>
  <c r="J30" s="1"/>
  <c r="Z14"/>
  <c r="Z30" s="1"/>
  <c r="M14"/>
  <c r="M36" s="1"/>
  <c r="AG14"/>
  <c r="AG36" s="1"/>
  <c r="D14"/>
  <c r="D30" s="1"/>
  <c r="AI18"/>
  <c r="AI27" s="1"/>
  <c r="AI21"/>
  <c r="AI28" s="1"/>
  <c r="E18"/>
  <c r="E27" s="1"/>
  <c r="AC21"/>
  <c r="AC28" s="1"/>
  <c r="AC18"/>
  <c r="AC27" s="1"/>
  <c r="T14"/>
  <c r="T30" s="1"/>
  <c r="C15"/>
  <c r="W14"/>
  <c r="W36" s="1"/>
  <c r="AE14"/>
  <c r="AE36" s="1"/>
  <c r="F14"/>
  <c r="F30" s="1"/>
  <c r="V14"/>
  <c r="V30" s="1"/>
  <c r="I14"/>
  <c r="I36" s="1"/>
  <c r="AC14"/>
  <c r="AC36" s="1"/>
  <c r="Y18"/>
  <c r="Y27" s="1"/>
  <c r="Y21"/>
  <c r="Y28" s="1"/>
  <c r="O21"/>
  <c r="O28" s="1"/>
  <c r="P14"/>
  <c r="P30" s="1"/>
  <c r="AF14"/>
  <c r="AF30" s="1"/>
  <c r="S14"/>
  <c r="S36" s="1"/>
  <c r="O14"/>
  <c r="O36" s="1"/>
  <c r="R14"/>
  <c r="R30" s="1"/>
  <c r="AH14"/>
  <c r="AH30" s="1"/>
  <c r="U14"/>
  <c r="U36" s="1"/>
  <c r="Y14"/>
  <c r="Y36" s="1"/>
  <c r="AJ17"/>
  <c r="AJ25" s="1"/>
  <c r="AL18"/>
  <c r="AL27" s="1"/>
  <c r="AL21"/>
  <c r="AL28" s="1"/>
  <c r="AJ18"/>
  <c r="AJ27" s="1"/>
  <c r="AJ21"/>
  <c r="AJ28" s="1"/>
  <c r="H18" l="1"/>
  <c r="H27" s="1"/>
  <c r="W21"/>
  <c r="W28" s="1"/>
  <c r="M18"/>
  <c r="M27" s="1"/>
  <c r="W60" i="9"/>
  <c r="W41" s="1"/>
  <c r="L60"/>
  <c r="L41" s="1"/>
  <c r="AN36" i="6"/>
  <c r="X18"/>
  <c r="X27" s="1"/>
  <c r="G30"/>
  <c r="AI30"/>
  <c r="C30"/>
  <c r="V60" i="9"/>
  <c r="V41" s="1"/>
  <c r="K60"/>
  <c r="K41" s="1"/>
  <c r="Q60"/>
  <c r="Q41" s="1"/>
  <c r="AP60"/>
  <c r="AP41" s="1"/>
  <c r="O60"/>
  <c r="O41" s="1"/>
  <c r="AK60"/>
  <c r="AK41" s="1"/>
  <c r="AK30" i="6"/>
  <c r="AR60"/>
  <c r="AR41" s="1"/>
  <c r="I30"/>
  <c r="AC30"/>
  <c r="AR17"/>
  <c r="P36" i="9"/>
  <c r="U30" i="6"/>
  <c r="S30"/>
  <c r="AG30"/>
  <c r="AP30"/>
  <c r="AR30"/>
  <c r="AG21"/>
  <c r="AG28" s="1"/>
  <c r="E17" i="9"/>
  <c r="E25" s="1"/>
  <c r="I21"/>
  <c r="I28" s="1"/>
  <c r="Y36"/>
  <c r="AA30" i="6"/>
  <c r="AO30"/>
  <c r="E30"/>
  <c r="Q30"/>
  <c r="AI20" i="9"/>
  <c r="E36"/>
  <c r="Y17"/>
  <c r="Y25" s="1"/>
  <c r="K30" i="6"/>
  <c r="Y30"/>
  <c r="M30"/>
  <c r="W30"/>
  <c r="AE30"/>
  <c r="H30"/>
  <c r="O30"/>
  <c r="Z60" i="9"/>
  <c r="Z41" s="1"/>
  <c r="U60"/>
  <c r="U41" s="1"/>
  <c r="E60"/>
  <c r="E41" s="1"/>
  <c r="AI60"/>
  <c r="AI41" s="1"/>
  <c r="X60"/>
  <c r="X41" s="1"/>
  <c r="I60"/>
  <c r="I41" s="1"/>
  <c r="R60"/>
  <c r="R41" s="1"/>
  <c r="AQ60"/>
  <c r="AQ41" s="1"/>
  <c r="P60"/>
  <c r="P41" s="1"/>
  <c r="F36" i="6"/>
  <c r="AA21"/>
  <c r="AA28" s="1"/>
  <c r="J18"/>
  <c r="J27" s="1"/>
  <c r="AP36"/>
  <c r="AB60"/>
  <c r="AB41" s="1"/>
  <c r="F60"/>
  <c r="F41" s="1"/>
  <c r="S60"/>
  <c r="S41" s="1"/>
  <c r="AD60"/>
  <c r="AD41" s="1"/>
  <c r="AG60"/>
  <c r="AG41" s="1"/>
  <c r="O60"/>
  <c r="O41" s="1"/>
  <c r="Z60"/>
  <c r="Z41" s="1"/>
  <c r="AC60"/>
  <c r="AC41" s="1"/>
  <c r="I60"/>
  <c r="I41" s="1"/>
  <c r="W60"/>
  <c r="W41" s="1"/>
  <c r="AH60"/>
  <c r="AH41" s="1"/>
  <c r="AK60"/>
  <c r="AK41" s="1"/>
  <c r="T60"/>
  <c r="T41" s="1"/>
  <c r="AJ60"/>
  <c r="AJ41" s="1"/>
  <c r="C60"/>
  <c r="C69" s="1"/>
  <c r="E60"/>
  <c r="E41" s="1"/>
  <c r="X60"/>
  <c r="X41" s="1"/>
  <c r="AA60"/>
  <c r="AA41" s="1"/>
  <c r="AL60"/>
  <c r="AL41" s="1"/>
  <c r="AO60"/>
  <c r="AO41" s="1"/>
  <c r="AD60" i="9"/>
  <c r="AD41" s="1"/>
  <c r="C60"/>
  <c r="AO60"/>
  <c r="AO41" s="1"/>
  <c r="P60" i="6"/>
  <c r="P41" s="1"/>
  <c r="J60"/>
  <c r="J41" s="1"/>
  <c r="M60"/>
  <c r="M41" s="1"/>
  <c r="AQ60"/>
  <c r="AQ41" s="1"/>
  <c r="L60"/>
  <c r="L41" s="1"/>
  <c r="N60" i="9"/>
  <c r="N41" s="1"/>
  <c r="AN60"/>
  <c r="AN41" s="1"/>
  <c r="Y60"/>
  <c r="Y41" s="1"/>
  <c r="AH60"/>
  <c r="AH41" s="1"/>
  <c r="G60"/>
  <c r="G41" s="1"/>
  <c r="AC60"/>
  <c r="AC41" s="1"/>
  <c r="F60"/>
  <c r="F41" s="1"/>
  <c r="AF60"/>
  <c r="AF41" s="1"/>
  <c r="AJ60"/>
  <c r="AJ41" s="1"/>
  <c r="AR60"/>
  <c r="AR41" s="1"/>
  <c r="M60"/>
  <c r="M41" s="1"/>
  <c r="J60"/>
  <c r="J41" s="1"/>
  <c r="T60"/>
  <c r="T41" s="1"/>
  <c r="D60"/>
  <c r="D41" s="1"/>
  <c r="G60" i="6"/>
  <c r="G41" s="1"/>
  <c r="R60"/>
  <c r="R41" s="1"/>
  <c r="U60"/>
  <c r="U41" s="1"/>
  <c r="AI60"/>
  <c r="AI41" s="1"/>
  <c r="D60"/>
  <c r="D41" s="1"/>
  <c r="AN60"/>
  <c r="AN41" s="1"/>
  <c r="AE60"/>
  <c r="AE41" s="1"/>
  <c r="AP60"/>
  <c r="AP41" s="1"/>
  <c r="K60"/>
  <c r="K41" s="1"/>
  <c r="V60"/>
  <c r="V41" s="1"/>
  <c r="Y60"/>
  <c r="Y41" s="1"/>
  <c r="S60" i="9"/>
  <c r="S41" s="1"/>
  <c r="H60"/>
  <c r="H41" s="1"/>
  <c r="AM60"/>
  <c r="AM41" s="1"/>
  <c r="AB60"/>
  <c r="AB41" s="1"/>
  <c r="AL60"/>
  <c r="AL41" s="1"/>
  <c r="AA60"/>
  <c r="AA41" s="1"/>
  <c r="AG60"/>
  <c r="AG41" s="1"/>
  <c r="AE60"/>
  <c r="AE41" s="1"/>
  <c r="AP20"/>
  <c r="AP26" s="1"/>
  <c r="AP24" s="1"/>
  <c r="Y20"/>
  <c r="Y26" s="1"/>
  <c r="Y24" s="1"/>
  <c r="AM20"/>
  <c r="AM26" s="1"/>
  <c r="AM24" s="1"/>
  <c r="AE20"/>
  <c r="AE37" s="1"/>
  <c r="AE33" s="1"/>
  <c r="AC20"/>
  <c r="AC26" s="1"/>
  <c r="AC24" s="1"/>
  <c r="L20"/>
  <c r="L26" s="1"/>
  <c r="L24" s="1"/>
  <c r="AA20"/>
  <c r="AA26" s="1"/>
  <c r="AA24" s="1"/>
  <c r="S20"/>
  <c r="X20"/>
  <c r="AI37"/>
  <c r="AI33" s="1"/>
  <c r="AI26"/>
  <c r="AI24" s="1"/>
  <c r="Y37"/>
  <c r="Y33" s="1"/>
  <c r="AP37"/>
  <c r="AP33" s="1"/>
  <c r="AC37"/>
  <c r="AC33" s="1"/>
  <c r="V20"/>
  <c r="D20"/>
  <c r="AD20"/>
  <c r="M20"/>
  <c r="AJ20"/>
  <c r="AH20"/>
  <c r="O20"/>
  <c r="U20"/>
  <c r="AR20"/>
  <c r="J20"/>
  <c r="AG20"/>
  <c r="G20"/>
  <c r="AO20"/>
  <c r="AL20"/>
  <c r="T20"/>
  <c r="P20"/>
  <c r="E20"/>
  <c r="AB20"/>
  <c r="AQ20"/>
  <c r="Q20"/>
  <c r="AN20"/>
  <c r="R20"/>
  <c r="F20"/>
  <c r="C33"/>
  <c r="I20"/>
  <c r="N20"/>
  <c r="AK20"/>
  <c r="K20"/>
  <c r="Z20"/>
  <c r="H20"/>
  <c r="W20"/>
  <c r="AF20"/>
  <c r="AM60" i="6"/>
  <c r="AM41" s="1"/>
  <c r="H60"/>
  <c r="H41" s="1"/>
  <c r="AF60"/>
  <c r="AF41" s="1"/>
  <c r="N60"/>
  <c r="N41" s="1"/>
  <c r="Q60"/>
  <c r="Q41" s="1"/>
  <c r="H36"/>
  <c r="AJ36"/>
  <c r="F18"/>
  <c r="F27" s="1"/>
  <c r="I18"/>
  <c r="I27" s="1"/>
  <c r="Q21"/>
  <c r="Q28" s="1"/>
  <c r="AD18"/>
  <c r="AD27" s="1"/>
  <c r="AH18"/>
  <c r="AH27" s="1"/>
  <c r="AE21"/>
  <c r="AE28" s="1"/>
  <c r="T18"/>
  <c r="T27" s="1"/>
  <c r="L18"/>
  <c r="L27" s="1"/>
  <c r="AN17"/>
  <c r="AN25" s="1"/>
  <c r="AF21"/>
  <c r="AF28" s="1"/>
  <c r="AK17"/>
  <c r="AK25" s="1"/>
  <c r="AL34"/>
  <c r="AL14"/>
  <c r="AL30" s="1"/>
  <c r="N21"/>
  <c r="N28" s="1"/>
  <c r="S18"/>
  <c r="S27" s="1"/>
  <c r="D18"/>
  <c r="D27" s="1"/>
  <c r="Z18"/>
  <c r="Z27" s="1"/>
  <c r="AB18"/>
  <c r="AB27" s="1"/>
  <c r="U21"/>
  <c r="U28" s="1"/>
  <c r="T36"/>
  <c r="V36"/>
  <c r="D36"/>
  <c r="J36"/>
  <c r="AM36"/>
  <c r="N36"/>
  <c r="L36"/>
  <c r="C36"/>
  <c r="C33" s="1"/>
  <c r="C73" s="1"/>
  <c r="C75" s="1"/>
  <c r="C77" s="1"/>
  <c r="R36"/>
  <c r="P36"/>
  <c r="Z36"/>
  <c r="AD36"/>
  <c r="AB36"/>
  <c r="AH36"/>
  <c r="AF36"/>
  <c r="X36"/>
  <c r="AQ36"/>
  <c r="AO17"/>
  <c r="U17"/>
  <c r="U25" s="1"/>
  <c r="S17"/>
  <c r="S25" s="1"/>
  <c r="I17"/>
  <c r="I25" s="1"/>
  <c r="W17"/>
  <c r="W25" s="1"/>
  <c r="Q17"/>
  <c r="Q20" s="1"/>
  <c r="K17"/>
  <c r="K25" s="1"/>
  <c r="AC17"/>
  <c r="AC25" s="1"/>
  <c r="AE17"/>
  <c r="AE20" s="1"/>
  <c r="M17"/>
  <c r="M25" s="1"/>
  <c r="E17"/>
  <c r="E20" s="1"/>
  <c r="AI17"/>
  <c r="AI20" s="1"/>
  <c r="AG17"/>
  <c r="AG20" s="1"/>
  <c r="AA17"/>
  <c r="AA20" s="1"/>
  <c r="Y17"/>
  <c r="Y20" s="1"/>
  <c r="O17"/>
  <c r="O20" s="1"/>
  <c r="G17"/>
  <c r="G25" s="1"/>
  <c r="R17"/>
  <c r="R25" s="1"/>
  <c r="P17"/>
  <c r="P25" s="1"/>
  <c r="F17"/>
  <c r="F25" s="1"/>
  <c r="T17"/>
  <c r="T25" s="1"/>
  <c r="AQ17"/>
  <c r="AQ25" s="1"/>
  <c r="H20"/>
  <c r="AP20"/>
  <c r="AP25"/>
  <c r="AH17"/>
  <c r="AH25" s="1"/>
  <c r="AF17"/>
  <c r="AF25" s="1"/>
  <c r="V17"/>
  <c r="V25" s="1"/>
  <c r="C18"/>
  <c r="C27" s="1"/>
  <c r="C21"/>
  <c r="C28" s="1"/>
  <c r="D17"/>
  <c r="D25" s="1"/>
  <c r="J17"/>
  <c r="J25" s="1"/>
  <c r="AM17"/>
  <c r="AM25" s="1"/>
  <c r="Z17"/>
  <c r="Z25" s="1"/>
  <c r="AK18"/>
  <c r="AK27" s="1"/>
  <c r="AK21"/>
  <c r="AK28" s="1"/>
  <c r="N17"/>
  <c r="N25" s="1"/>
  <c r="L17"/>
  <c r="L25" s="1"/>
  <c r="AN20"/>
  <c r="AR20"/>
  <c r="AR25"/>
  <c r="X17"/>
  <c r="X25" s="1"/>
  <c r="AD17"/>
  <c r="AD25" s="1"/>
  <c r="AB17"/>
  <c r="AB25" s="1"/>
  <c r="AJ20"/>
  <c r="AM37" i="9" l="1"/>
  <c r="AM33" s="1"/>
  <c r="AE26"/>
  <c r="AE24" s="1"/>
  <c r="AE39" s="1"/>
  <c r="AE44" s="1"/>
  <c r="AE46" s="1"/>
  <c r="AE73" s="1"/>
  <c r="AE75" s="1"/>
  <c r="AA37"/>
  <c r="AA33" s="1"/>
  <c r="AA39" s="1"/>
  <c r="AA44" s="1"/>
  <c r="AA46" s="1"/>
  <c r="AA73" s="1"/>
  <c r="AA75" s="1"/>
  <c r="L37"/>
  <c r="L33" s="1"/>
  <c r="L39" s="1"/>
  <c r="L44" s="1"/>
  <c r="L46" s="1"/>
  <c r="L73" s="1"/>
  <c r="L75" s="1"/>
  <c r="D69" i="6"/>
  <c r="E69" s="1"/>
  <c r="F69" s="1"/>
  <c r="G69" s="1"/>
  <c r="H69" s="1"/>
  <c r="I69" s="1"/>
  <c r="J69" s="1"/>
  <c r="K69" s="1"/>
  <c r="L69" s="1"/>
  <c r="M69" s="1"/>
  <c r="N69" s="1"/>
  <c r="O69" s="1"/>
  <c r="P69" s="1"/>
  <c r="Q69" s="1"/>
  <c r="R69" s="1"/>
  <c r="S69" s="1"/>
  <c r="T69" s="1"/>
  <c r="U69" s="1"/>
  <c r="V69" s="1"/>
  <c r="W69" s="1"/>
  <c r="X69" s="1"/>
  <c r="Y69" s="1"/>
  <c r="Z69" s="1"/>
  <c r="AA69" s="1"/>
  <c r="AB69" s="1"/>
  <c r="AC69" s="1"/>
  <c r="AD69" s="1"/>
  <c r="AE69" s="1"/>
  <c r="AF69" s="1"/>
  <c r="AG69" s="1"/>
  <c r="AH69" s="1"/>
  <c r="AI69" s="1"/>
  <c r="AJ69" s="1"/>
  <c r="AK69" s="1"/>
  <c r="AL69" s="1"/>
  <c r="AM69" s="1"/>
  <c r="AN69" s="1"/>
  <c r="AO69" s="1"/>
  <c r="AP69" s="1"/>
  <c r="AQ69" s="1"/>
  <c r="AR69" s="1"/>
  <c r="C41"/>
  <c r="C41" i="9"/>
  <c r="C69"/>
  <c r="AC39"/>
  <c r="AC44" s="1"/>
  <c r="AC46" s="1"/>
  <c r="AC73" s="1"/>
  <c r="AC75" s="1"/>
  <c r="AM39"/>
  <c r="AM44" s="1"/>
  <c r="AM46" s="1"/>
  <c r="AM73" s="1"/>
  <c r="AM75" s="1"/>
  <c r="H37"/>
  <c r="H33" s="1"/>
  <c r="H26"/>
  <c r="H24" s="1"/>
  <c r="N37"/>
  <c r="N33" s="1"/>
  <c r="N26"/>
  <c r="N24" s="1"/>
  <c r="AQ37"/>
  <c r="AQ33" s="1"/>
  <c r="AQ26"/>
  <c r="AQ24" s="1"/>
  <c r="T37"/>
  <c r="T33" s="1"/>
  <c r="T26"/>
  <c r="T24" s="1"/>
  <c r="AG37"/>
  <c r="AG33" s="1"/>
  <c r="AG26"/>
  <c r="AG24" s="1"/>
  <c r="O37"/>
  <c r="O33" s="1"/>
  <c r="O26"/>
  <c r="O24" s="1"/>
  <c r="D37"/>
  <c r="D33" s="1"/>
  <c r="D26"/>
  <c r="S37"/>
  <c r="S33" s="1"/>
  <c r="S26"/>
  <c r="S24" s="1"/>
  <c r="Y39"/>
  <c r="Y44" s="1"/>
  <c r="W37"/>
  <c r="W33" s="1"/>
  <c r="W26"/>
  <c r="W24" s="1"/>
  <c r="AK37"/>
  <c r="AK33" s="1"/>
  <c r="AK26"/>
  <c r="AK24" s="1"/>
  <c r="F26"/>
  <c r="F24" s="1"/>
  <c r="F37"/>
  <c r="F33" s="1"/>
  <c r="Q37"/>
  <c r="Q33" s="1"/>
  <c r="Q26"/>
  <c r="Q24" s="1"/>
  <c r="P37"/>
  <c r="P33" s="1"/>
  <c r="P26"/>
  <c r="P24" s="1"/>
  <c r="G37"/>
  <c r="G33" s="1"/>
  <c r="G26"/>
  <c r="G24" s="1"/>
  <c r="U37"/>
  <c r="U33" s="1"/>
  <c r="U26"/>
  <c r="U24" s="1"/>
  <c r="M37"/>
  <c r="M33" s="1"/>
  <c r="M26"/>
  <c r="M24" s="1"/>
  <c r="AD26"/>
  <c r="AD24" s="1"/>
  <c r="AD37"/>
  <c r="AD33" s="1"/>
  <c r="X37"/>
  <c r="X33" s="1"/>
  <c r="X26"/>
  <c r="X24" s="1"/>
  <c r="AF37"/>
  <c r="AF33" s="1"/>
  <c r="AF26"/>
  <c r="AF24" s="1"/>
  <c r="K37"/>
  <c r="K33" s="1"/>
  <c r="K26"/>
  <c r="K24" s="1"/>
  <c r="C39"/>
  <c r="C73"/>
  <c r="AN37"/>
  <c r="AN33" s="1"/>
  <c r="AN26"/>
  <c r="AN24" s="1"/>
  <c r="E37"/>
  <c r="E33" s="1"/>
  <c r="E26"/>
  <c r="AO37"/>
  <c r="AO33" s="1"/>
  <c r="AO26"/>
  <c r="AO24" s="1"/>
  <c r="AR37"/>
  <c r="AR33" s="1"/>
  <c r="AR26"/>
  <c r="AR24" s="1"/>
  <c r="AJ26"/>
  <c r="AJ24" s="1"/>
  <c r="AJ37"/>
  <c r="AJ33" s="1"/>
  <c r="Z37"/>
  <c r="Z33" s="1"/>
  <c r="Z26"/>
  <c r="Z24" s="1"/>
  <c r="I26"/>
  <c r="I24" s="1"/>
  <c r="I37"/>
  <c r="I33" s="1"/>
  <c r="R37"/>
  <c r="R33" s="1"/>
  <c r="R26"/>
  <c r="R24" s="1"/>
  <c r="AB26"/>
  <c r="AB24" s="1"/>
  <c r="AB37"/>
  <c r="AB33" s="1"/>
  <c r="AL37"/>
  <c r="AL33" s="1"/>
  <c r="AL26"/>
  <c r="AL24" s="1"/>
  <c r="J37"/>
  <c r="J33" s="1"/>
  <c r="J26"/>
  <c r="J24" s="1"/>
  <c r="AH37"/>
  <c r="AH33" s="1"/>
  <c r="AH26"/>
  <c r="AH24" s="1"/>
  <c r="V37"/>
  <c r="V33" s="1"/>
  <c r="V26"/>
  <c r="V24" s="1"/>
  <c r="AI39"/>
  <c r="AI44" s="1"/>
  <c r="AP39"/>
  <c r="AP44" s="1"/>
  <c r="Y25" i="6"/>
  <c r="AK20"/>
  <c r="AE25"/>
  <c r="M20"/>
  <c r="M26" s="1"/>
  <c r="M24" s="1"/>
  <c r="U20"/>
  <c r="U37" s="1"/>
  <c r="U33" s="1"/>
  <c r="AL36"/>
  <c r="AL17"/>
  <c r="AC20"/>
  <c r="AC37" s="1"/>
  <c r="AC33" s="1"/>
  <c r="E25"/>
  <c r="I20"/>
  <c r="I26" s="1"/>
  <c r="I24" s="1"/>
  <c r="AG25"/>
  <c r="Y26"/>
  <c r="Y37"/>
  <c r="Y33" s="1"/>
  <c r="E26"/>
  <c r="E37"/>
  <c r="E33" s="1"/>
  <c r="AJ26"/>
  <c r="AJ24" s="1"/>
  <c r="AJ37"/>
  <c r="AJ33" s="1"/>
  <c r="AN26"/>
  <c r="AN24" s="1"/>
  <c r="AN37"/>
  <c r="AN33" s="1"/>
  <c r="AG26"/>
  <c r="AG37"/>
  <c r="AG33" s="1"/>
  <c r="H26"/>
  <c r="H24" s="1"/>
  <c r="H37"/>
  <c r="H33" s="1"/>
  <c r="AC26"/>
  <c r="AC24" s="1"/>
  <c r="AR26"/>
  <c r="AR24" s="1"/>
  <c r="AR37"/>
  <c r="AR33" s="1"/>
  <c r="AP26"/>
  <c r="AP24" s="1"/>
  <c r="AP37"/>
  <c r="AP33" s="1"/>
  <c r="C39"/>
  <c r="W20"/>
  <c r="K20"/>
  <c r="AE26"/>
  <c r="AE37"/>
  <c r="AE33" s="1"/>
  <c r="O26"/>
  <c r="O37"/>
  <c r="O33" s="1"/>
  <c r="AA26"/>
  <c r="AA37"/>
  <c r="AA33" s="1"/>
  <c r="AI26"/>
  <c r="AI37"/>
  <c r="AI33" s="1"/>
  <c r="Q26"/>
  <c r="Q37"/>
  <c r="Q33" s="1"/>
  <c r="S20"/>
  <c r="G20"/>
  <c r="AA25"/>
  <c r="AO25"/>
  <c r="AO20"/>
  <c r="O25"/>
  <c r="AI25"/>
  <c r="Q25"/>
  <c r="T20"/>
  <c r="AM20"/>
  <c r="X20"/>
  <c r="Z20"/>
  <c r="AB20"/>
  <c r="P20"/>
  <c r="R20"/>
  <c r="N20"/>
  <c r="J20"/>
  <c r="AF20"/>
  <c r="AQ20"/>
  <c r="F20"/>
  <c r="AD20"/>
  <c r="L20"/>
  <c r="D20"/>
  <c r="V20"/>
  <c r="AH20"/>
  <c r="Y24" l="1"/>
  <c r="D69" i="9"/>
  <c r="E69" s="1"/>
  <c r="F69" s="1"/>
  <c r="G69" s="1"/>
  <c r="H69" s="1"/>
  <c r="I69" s="1"/>
  <c r="J69" s="1"/>
  <c r="K69" s="1"/>
  <c r="L69" s="1"/>
  <c r="M69" s="1"/>
  <c r="N69" s="1"/>
  <c r="O69" s="1"/>
  <c r="P69" s="1"/>
  <c r="Q69" s="1"/>
  <c r="R69" s="1"/>
  <c r="S69" s="1"/>
  <c r="T69" s="1"/>
  <c r="U69" s="1"/>
  <c r="V69" s="1"/>
  <c r="W69" s="1"/>
  <c r="X69" s="1"/>
  <c r="Y69" s="1"/>
  <c r="Z69" s="1"/>
  <c r="AA69" s="1"/>
  <c r="AB69" s="1"/>
  <c r="AC69" s="1"/>
  <c r="AD69" s="1"/>
  <c r="AE69" s="1"/>
  <c r="AF69" s="1"/>
  <c r="AG69" s="1"/>
  <c r="AH69" s="1"/>
  <c r="AI69" s="1"/>
  <c r="AJ69" s="1"/>
  <c r="AK69" s="1"/>
  <c r="AL69" s="1"/>
  <c r="AM69" s="1"/>
  <c r="AN69" s="1"/>
  <c r="AO69" s="1"/>
  <c r="AP69" s="1"/>
  <c r="AQ69" s="1"/>
  <c r="AR69" s="1"/>
  <c r="AH39"/>
  <c r="AH44" s="1"/>
  <c r="AH46" s="1"/>
  <c r="AH73" s="1"/>
  <c r="AH75" s="1"/>
  <c r="AL39"/>
  <c r="AL44" s="1"/>
  <c r="AL46" s="1"/>
  <c r="AL73" s="1"/>
  <c r="AL75" s="1"/>
  <c r="R39"/>
  <c r="R44" s="1"/>
  <c r="R46" s="1"/>
  <c r="R73" s="1"/>
  <c r="R75" s="1"/>
  <c r="AB39"/>
  <c r="AB44" s="1"/>
  <c r="AB46" s="1"/>
  <c r="AB73" s="1"/>
  <c r="AB75" s="1"/>
  <c r="I39"/>
  <c r="I44" s="1"/>
  <c r="I46" s="1"/>
  <c r="I73" s="1"/>
  <c r="I75" s="1"/>
  <c r="AO39"/>
  <c r="AO44" s="1"/>
  <c r="AO46" s="1"/>
  <c r="AO73" s="1"/>
  <c r="AO75" s="1"/>
  <c r="AN39"/>
  <c r="AN44" s="1"/>
  <c r="AN46" s="1"/>
  <c r="AN73" s="1"/>
  <c r="AN75" s="1"/>
  <c r="K39"/>
  <c r="K44" s="1"/>
  <c r="K46" s="1"/>
  <c r="K73" s="1"/>
  <c r="K75" s="1"/>
  <c r="X39"/>
  <c r="X44" s="1"/>
  <c r="X46" s="1"/>
  <c r="X73" s="1"/>
  <c r="X75" s="1"/>
  <c r="AE48"/>
  <c r="H39"/>
  <c r="H44" s="1"/>
  <c r="H46" s="1"/>
  <c r="H73" s="1"/>
  <c r="H75" s="1"/>
  <c r="AD39"/>
  <c r="AD44" s="1"/>
  <c r="AD46" s="1"/>
  <c r="AD73" s="1"/>
  <c r="AD75" s="1"/>
  <c r="Z39"/>
  <c r="Z44" s="1"/>
  <c r="Z46" s="1"/>
  <c r="Z73" s="1"/>
  <c r="Z75" s="1"/>
  <c r="O39"/>
  <c r="O44" s="1"/>
  <c r="O46" s="1"/>
  <c r="O73" s="1"/>
  <c r="O75" s="1"/>
  <c r="T39"/>
  <c r="T44" s="1"/>
  <c r="T46" s="1"/>
  <c r="T73" s="1"/>
  <c r="T75" s="1"/>
  <c r="AM48"/>
  <c r="M39"/>
  <c r="M44" s="1"/>
  <c r="M46" s="1"/>
  <c r="M73" s="1"/>
  <c r="M75" s="1"/>
  <c r="G39"/>
  <c r="G44" s="1"/>
  <c r="G46" s="1"/>
  <c r="G73" s="1"/>
  <c r="G75" s="1"/>
  <c r="Q39"/>
  <c r="Q44" s="1"/>
  <c r="Q46" s="1"/>
  <c r="Q73" s="1"/>
  <c r="Q75" s="1"/>
  <c r="AK39"/>
  <c r="AK44" s="1"/>
  <c r="AK46" s="1"/>
  <c r="AK73" s="1"/>
  <c r="AK75" s="1"/>
  <c r="AI46"/>
  <c r="Y46"/>
  <c r="Y73" s="1"/>
  <c r="Y75" s="1"/>
  <c r="D39"/>
  <c r="D73"/>
  <c r="D75" s="1"/>
  <c r="AJ39"/>
  <c r="AJ44" s="1"/>
  <c r="F39"/>
  <c r="F44" s="1"/>
  <c r="B24"/>
  <c r="AP46"/>
  <c r="AP73" s="1"/>
  <c r="AP75" s="1"/>
  <c r="E73"/>
  <c r="E75" s="1"/>
  <c r="E39"/>
  <c r="C75"/>
  <c r="AF39"/>
  <c r="AF44" s="1"/>
  <c r="AA48"/>
  <c r="U39"/>
  <c r="U44" s="1"/>
  <c r="P39"/>
  <c r="P44" s="1"/>
  <c r="W39"/>
  <c r="W44" s="1"/>
  <c r="V39"/>
  <c r="V44" s="1"/>
  <c r="J39"/>
  <c r="J44" s="1"/>
  <c r="L48"/>
  <c r="AR39"/>
  <c r="AR44" s="1"/>
  <c r="B33"/>
  <c r="S39"/>
  <c r="S44" s="1"/>
  <c r="AC48"/>
  <c r="AG39"/>
  <c r="AG44" s="1"/>
  <c r="AQ39"/>
  <c r="AQ44" s="1"/>
  <c r="N39"/>
  <c r="N44" s="1"/>
  <c r="B70" i="6"/>
  <c r="B68" s="1"/>
  <c r="E39"/>
  <c r="E73"/>
  <c r="E75" s="1"/>
  <c r="AI24"/>
  <c r="AI39" s="1"/>
  <c r="AI44" s="1"/>
  <c r="M37"/>
  <c r="M33" s="1"/>
  <c r="M39" s="1"/>
  <c r="M44" s="1"/>
  <c r="AE24"/>
  <c r="AE39" s="1"/>
  <c r="AE44" s="1"/>
  <c r="AK26"/>
  <c r="AK24" s="1"/>
  <c r="AK37"/>
  <c r="AK33" s="1"/>
  <c r="AP39"/>
  <c r="AP44" s="1"/>
  <c r="AG24"/>
  <c r="Y39"/>
  <c r="Y44" s="1"/>
  <c r="I37"/>
  <c r="I33" s="1"/>
  <c r="I39" s="1"/>
  <c r="I44" s="1"/>
  <c r="U26"/>
  <c r="U24" s="1"/>
  <c r="AL25"/>
  <c r="AL20"/>
  <c r="O24"/>
  <c r="AA24"/>
  <c r="Q24"/>
  <c r="AC39"/>
  <c r="AC44" s="1"/>
  <c r="AJ39"/>
  <c r="AJ44" s="1"/>
  <c r="AR39"/>
  <c r="AR44" s="1"/>
  <c r="H39"/>
  <c r="H44" s="1"/>
  <c r="AN39"/>
  <c r="AN44" s="1"/>
  <c r="N26"/>
  <c r="N24" s="1"/>
  <c r="N37"/>
  <c r="N33" s="1"/>
  <c r="AF26"/>
  <c r="AF24" s="1"/>
  <c r="AF37"/>
  <c r="AF33" s="1"/>
  <c r="P26"/>
  <c r="P24" s="1"/>
  <c r="P37"/>
  <c r="P33" s="1"/>
  <c r="AM26"/>
  <c r="AM24" s="1"/>
  <c r="AM37"/>
  <c r="AM33" s="1"/>
  <c r="T26"/>
  <c r="T24" s="1"/>
  <c r="T37"/>
  <c r="T33" s="1"/>
  <c r="AO26"/>
  <c r="AO24" s="1"/>
  <c r="AO37"/>
  <c r="AO33" s="1"/>
  <c r="G26"/>
  <c r="G24" s="1"/>
  <c r="G37"/>
  <c r="G33" s="1"/>
  <c r="V26"/>
  <c r="V24" s="1"/>
  <c r="V37"/>
  <c r="V33" s="1"/>
  <c r="Z26"/>
  <c r="Z24" s="1"/>
  <c r="Z37"/>
  <c r="Z33" s="1"/>
  <c r="L26"/>
  <c r="L24" s="1"/>
  <c r="L37"/>
  <c r="L33" s="1"/>
  <c r="D26"/>
  <c r="D37"/>
  <c r="D33" s="1"/>
  <c r="D73" s="1"/>
  <c r="AQ26"/>
  <c r="AQ24" s="1"/>
  <c r="AQ37"/>
  <c r="AQ33" s="1"/>
  <c r="R26"/>
  <c r="R24" s="1"/>
  <c r="R37"/>
  <c r="R33" s="1"/>
  <c r="X26"/>
  <c r="X24" s="1"/>
  <c r="X37"/>
  <c r="X33" s="1"/>
  <c r="W26"/>
  <c r="W24" s="1"/>
  <c r="W37"/>
  <c r="W33" s="1"/>
  <c r="K26"/>
  <c r="K24" s="1"/>
  <c r="K37"/>
  <c r="K33" s="1"/>
  <c r="F26"/>
  <c r="F24" s="1"/>
  <c r="F37"/>
  <c r="F33" s="1"/>
  <c r="AH26"/>
  <c r="AH24" s="1"/>
  <c r="AH37"/>
  <c r="AH33" s="1"/>
  <c r="AD26"/>
  <c r="AD24" s="1"/>
  <c r="AD37"/>
  <c r="AD33" s="1"/>
  <c r="J26"/>
  <c r="J24" s="1"/>
  <c r="J37"/>
  <c r="J33" s="1"/>
  <c r="AB26"/>
  <c r="AB24" s="1"/>
  <c r="AB37"/>
  <c r="AB33" s="1"/>
  <c r="S26"/>
  <c r="S24" s="1"/>
  <c r="S37"/>
  <c r="S33" s="1"/>
  <c r="D3" i="7"/>
  <c r="C3"/>
  <c r="B70" i="9" l="1"/>
  <c r="B68" s="1"/>
  <c r="AI73" s="1"/>
  <c r="AI75" s="1"/>
  <c r="T48"/>
  <c r="AN48"/>
  <c r="Z48"/>
  <c r="AL48"/>
  <c r="H48"/>
  <c r="O48"/>
  <c r="AD48"/>
  <c r="AO48"/>
  <c r="R48"/>
  <c r="AH48"/>
  <c r="AI48"/>
  <c r="AG46"/>
  <c r="AG73" s="1"/>
  <c r="AG75" s="1"/>
  <c r="AR46"/>
  <c r="AR73" s="1"/>
  <c r="AR75" s="1"/>
  <c r="W46"/>
  <c r="W73" s="1"/>
  <c r="W75" s="1"/>
  <c r="AF46"/>
  <c r="AF73" s="1"/>
  <c r="AF75" s="1"/>
  <c r="AB48"/>
  <c r="AQ46"/>
  <c r="AQ73" s="1"/>
  <c r="AQ75" s="1"/>
  <c r="V46"/>
  <c r="V73" s="1"/>
  <c r="V75" s="1"/>
  <c r="C77"/>
  <c r="D77" s="1"/>
  <c r="E77" s="1"/>
  <c r="F46"/>
  <c r="F73" s="1"/>
  <c r="AK48"/>
  <c r="G48"/>
  <c r="X48"/>
  <c r="N46"/>
  <c r="N73" s="1"/>
  <c r="N75" s="1"/>
  <c r="S46"/>
  <c r="S73" s="1"/>
  <c r="S75" s="1"/>
  <c r="J46"/>
  <c r="J73" s="1"/>
  <c r="J75" s="1"/>
  <c r="U46"/>
  <c r="U73" s="1"/>
  <c r="U75" s="1"/>
  <c r="AJ46"/>
  <c r="AJ73" s="1"/>
  <c r="AJ75" s="1"/>
  <c r="I48"/>
  <c r="AP48"/>
  <c r="B39"/>
  <c r="P46"/>
  <c r="P73" s="1"/>
  <c r="P75" s="1"/>
  <c r="Y48"/>
  <c r="Q48"/>
  <c r="M48"/>
  <c r="K48"/>
  <c r="AI46" i="6"/>
  <c r="AE46"/>
  <c r="AE48" s="1"/>
  <c r="AJ46"/>
  <c r="AJ73" s="1"/>
  <c r="AJ75" s="1"/>
  <c r="O39"/>
  <c r="O44" s="1"/>
  <c r="U39"/>
  <c r="U44" s="1"/>
  <c r="AP46"/>
  <c r="AP73" s="1"/>
  <c r="AP75" s="1"/>
  <c r="M46"/>
  <c r="M48" s="1"/>
  <c r="AR46"/>
  <c r="AR73" s="1"/>
  <c r="AR75" s="1"/>
  <c r="AA39"/>
  <c r="AA44" s="1"/>
  <c r="AG39"/>
  <c r="AG44" s="1"/>
  <c r="D75"/>
  <c r="H46"/>
  <c r="H73" s="1"/>
  <c r="H75" s="1"/>
  <c r="Q39"/>
  <c r="Q44" s="1"/>
  <c r="Y46"/>
  <c r="Y73" s="1"/>
  <c r="Y75" s="1"/>
  <c r="AN46"/>
  <c r="AN73" s="1"/>
  <c r="AN75" s="1"/>
  <c r="AC46"/>
  <c r="AC73" s="1"/>
  <c r="AC75" s="1"/>
  <c r="I46"/>
  <c r="I73" s="1"/>
  <c r="I75" s="1"/>
  <c r="AK39"/>
  <c r="AK44" s="1"/>
  <c r="AL37"/>
  <c r="AL33" s="1"/>
  <c r="B33" s="1"/>
  <c r="AL26"/>
  <c r="AL24" s="1"/>
  <c r="AO39"/>
  <c r="AO44" s="1"/>
  <c r="AM39"/>
  <c r="AM44" s="1"/>
  <c r="AF39"/>
  <c r="AF44" s="1"/>
  <c r="AB39"/>
  <c r="AB44" s="1"/>
  <c r="AD39"/>
  <c r="AD44" s="1"/>
  <c r="F39"/>
  <c r="F44" s="1"/>
  <c r="W39"/>
  <c r="W44" s="1"/>
  <c r="R39"/>
  <c r="R44" s="1"/>
  <c r="Z39"/>
  <c r="Z44" s="1"/>
  <c r="G39"/>
  <c r="G44" s="1"/>
  <c r="T39"/>
  <c r="T44" s="1"/>
  <c r="P39"/>
  <c r="P44" s="1"/>
  <c r="N39"/>
  <c r="N44" s="1"/>
  <c r="D39"/>
  <c r="S39"/>
  <c r="S44" s="1"/>
  <c r="J39"/>
  <c r="J44" s="1"/>
  <c r="AH39"/>
  <c r="AH44" s="1"/>
  <c r="K39"/>
  <c r="K44" s="1"/>
  <c r="X39"/>
  <c r="X44" s="1"/>
  <c r="AQ39"/>
  <c r="AQ44" s="1"/>
  <c r="L39"/>
  <c r="L44" s="1"/>
  <c r="V39"/>
  <c r="V44" s="1"/>
  <c r="M73" l="1"/>
  <c r="M75" s="1"/>
  <c r="AG48" i="9"/>
  <c r="N48"/>
  <c r="S48"/>
  <c r="U48"/>
  <c r="V48"/>
  <c r="AQ48"/>
  <c r="F75"/>
  <c r="F77" s="1"/>
  <c r="G77" s="1"/>
  <c r="H77" s="1"/>
  <c r="I77" s="1"/>
  <c r="J77" s="1"/>
  <c r="K77" s="1"/>
  <c r="L77" s="1"/>
  <c r="M77" s="1"/>
  <c r="N77" s="1"/>
  <c r="O77" s="1"/>
  <c r="P77" s="1"/>
  <c r="Q77" s="1"/>
  <c r="R77" s="1"/>
  <c r="S77" s="1"/>
  <c r="T77" s="1"/>
  <c r="U77" s="1"/>
  <c r="V77" s="1"/>
  <c r="W77" s="1"/>
  <c r="X77" s="1"/>
  <c r="Y77" s="1"/>
  <c r="Z77" s="1"/>
  <c r="AA77" s="1"/>
  <c r="AB77" s="1"/>
  <c r="AC77" s="1"/>
  <c r="AD77" s="1"/>
  <c r="AE77" s="1"/>
  <c r="AF77" s="1"/>
  <c r="AG77" s="1"/>
  <c r="AH77" s="1"/>
  <c r="AI77" s="1"/>
  <c r="B73"/>
  <c r="B81"/>
  <c r="D131" i="7" s="1"/>
  <c r="F48" i="9"/>
  <c r="W48"/>
  <c r="AJ48"/>
  <c r="J48"/>
  <c r="P48"/>
  <c r="AF48"/>
  <c r="AR48"/>
  <c r="AI48" i="6"/>
  <c r="AI73"/>
  <c r="AI75" s="1"/>
  <c r="AE73"/>
  <c r="AE75" s="1"/>
  <c r="Y48"/>
  <c r="AJ48"/>
  <c r="AC48"/>
  <c r="H48"/>
  <c r="I48"/>
  <c r="AN48"/>
  <c r="AR48"/>
  <c r="AQ46"/>
  <c r="AQ73" s="1"/>
  <c r="AQ75" s="1"/>
  <c r="J46"/>
  <c r="J73" s="1"/>
  <c r="J75" s="1"/>
  <c r="N46"/>
  <c r="N73" s="1"/>
  <c r="N75" s="1"/>
  <c r="Z46"/>
  <c r="Z73" s="1"/>
  <c r="Z75" s="1"/>
  <c r="AD46"/>
  <c r="AD73" s="1"/>
  <c r="AD75" s="1"/>
  <c r="AO46"/>
  <c r="AO73" s="1"/>
  <c r="AO75" s="1"/>
  <c r="U46"/>
  <c r="U73" s="1"/>
  <c r="U75" s="1"/>
  <c r="V46"/>
  <c r="V73" s="1"/>
  <c r="V75" s="1"/>
  <c r="L46"/>
  <c r="L73" s="1"/>
  <c r="L75" s="1"/>
  <c r="AH46"/>
  <c r="AH73" s="1"/>
  <c r="AH75" s="1"/>
  <c r="G46"/>
  <c r="G73" s="1"/>
  <c r="G75" s="1"/>
  <c r="F46"/>
  <c r="F73" s="1"/>
  <c r="AM46"/>
  <c r="AM73" s="1"/>
  <c r="AM75" s="1"/>
  <c r="AK46"/>
  <c r="AK73" s="1"/>
  <c r="AK75" s="1"/>
  <c r="D77"/>
  <c r="E77" s="1"/>
  <c r="AG46"/>
  <c r="AG73" s="1"/>
  <c r="AG75" s="1"/>
  <c r="K46"/>
  <c r="K73" s="1"/>
  <c r="K75" s="1"/>
  <c r="T46"/>
  <c r="T73" s="1"/>
  <c r="T75" s="1"/>
  <c r="W46"/>
  <c r="W73" s="1"/>
  <c r="W75" s="1"/>
  <c r="AF46"/>
  <c r="AF73" s="1"/>
  <c r="AF75" s="1"/>
  <c r="Q46"/>
  <c r="Q73" s="1"/>
  <c r="Q75" s="1"/>
  <c r="O46"/>
  <c r="O73" s="1"/>
  <c r="O75" s="1"/>
  <c r="X46"/>
  <c r="X73" s="1"/>
  <c r="X75" s="1"/>
  <c r="S46"/>
  <c r="S73" s="1"/>
  <c r="S75" s="1"/>
  <c r="P46"/>
  <c r="P73" s="1"/>
  <c r="P75" s="1"/>
  <c r="R46"/>
  <c r="R73" s="1"/>
  <c r="R75" s="1"/>
  <c r="AB46"/>
  <c r="AB73" s="1"/>
  <c r="AB75" s="1"/>
  <c r="AA46"/>
  <c r="AA73" s="1"/>
  <c r="AA75" s="1"/>
  <c r="AP48"/>
  <c r="AL39"/>
  <c r="AL44" s="1"/>
  <c r="B24"/>
  <c r="B39" s="1"/>
  <c r="B75" i="9" l="1"/>
  <c r="B79"/>
  <c r="D130" i="7" s="1"/>
  <c r="J48" i="6"/>
  <c r="V48"/>
  <c r="AB48"/>
  <c r="Q48"/>
  <c r="W48"/>
  <c r="X48"/>
  <c r="F48"/>
  <c r="AH48"/>
  <c r="Z48"/>
  <c r="P48"/>
  <c r="K48"/>
  <c r="AK48"/>
  <c r="AO48"/>
  <c r="AQ48"/>
  <c r="AA48"/>
  <c r="R48"/>
  <c r="S48"/>
  <c r="O48"/>
  <c r="AF48"/>
  <c r="T48"/>
  <c r="AG48"/>
  <c r="AM48"/>
  <c r="G48"/>
  <c r="L48"/>
  <c r="U48"/>
  <c r="AD48"/>
  <c r="N48"/>
  <c r="AL46"/>
  <c r="AL73" s="1"/>
  <c r="AL75" s="1"/>
  <c r="F75"/>
  <c r="B81" l="1"/>
  <c r="C131" i="7" s="1"/>
  <c r="B73" i="6"/>
  <c r="AL48"/>
  <c r="F77"/>
  <c r="G77" s="1"/>
  <c r="H77" s="1"/>
  <c r="I77" s="1"/>
  <c r="J77" s="1"/>
  <c r="K77" s="1"/>
  <c r="L77" s="1"/>
  <c r="M77" s="1"/>
  <c r="N77" s="1"/>
  <c r="O77" s="1"/>
  <c r="P77" s="1"/>
  <c r="Q77" s="1"/>
  <c r="R77" s="1"/>
  <c r="S77" s="1"/>
  <c r="T77" s="1"/>
  <c r="U77" s="1"/>
  <c r="V77" s="1"/>
  <c r="W77" s="1"/>
  <c r="X77" s="1"/>
  <c r="Y77" s="1"/>
  <c r="Z77" s="1"/>
  <c r="AA77" s="1"/>
  <c r="AB77" s="1"/>
  <c r="AC77" s="1"/>
  <c r="AD77" s="1"/>
  <c r="AE77" s="1"/>
  <c r="AF77" s="1"/>
  <c r="AG77" s="1"/>
  <c r="AH77" s="1"/>
  <c r="AI77" s="1"/>
  <c r="B79"/>
  <c r="C130" i="7" s="1"/>
  <c r="B75" i="6"/>
</calcChain>
</file>

<file path=xl/comments1.xml><?xml version="1.0" encoding="utf-8"?>
<comments xmlns="http://schemas.openxmlformats.org/spreadsheetml/2006/main">
  <authors>
    <author>gg</author>
  </authors>
  <commentList>
    <comment ref="A17" authorId="0">
      <text>
        <r>
          <rPr>
            <b/>
            <sz val="8"/>
            <color indexed="81"/>
            <rFont val="Tahoma"/>
            <family val="2"/>
          </rPr>
          <t>gg:</t>
        </r>
        <r>
          <rPr>
            <sz val="8"/>
            <color indexed="81"/>
            <rFont val="Tahoma"/>
            <family val="2"/>
          </rPr>
          <t xml:space="preserve">
 valorisation coût électricité autoconsommée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gg:</t>
        </r>
        <r>
          <rPr>
            <sz val="8"/>
            <color indexed="81"/>
            <rFont val="Tahoma"/>
            <family val="2"/>
          </rPr>
          <t xml:space="preserve">
valorisation coût électricité revendue</t>
        </r>
      </text>
    </comment>
    <comment ref="A20" authorId="0">
      <text>
        <r>
          <rPr>
            <b/>
            <sz val="8"/>
            <color indexed="81"/>
            <rFont val="Tahoma"/>
            <charset val="1"/>
          </rPr>
          <t>gg:</t>
        </r>
        <r>
          <rPr>
            <sz val="8"/>
            <color indexed="81"/>
            <rFont val="Tahoma"/>
            <charset val="1"/>
          </rPr>
          <t xml:space="preserve">
le combustible de référence chaleur est fonction du fait que le lieu de l'installation est équipé en gaz ou pas. 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gg:</t>
        </r>
        <r>
          <rPr>
            <sz val="8"/>
            <color indexed="81"/>
            <rFont val="Tahoma"/>
            <family val="2"/>
          </rPr>
          <t xml:space="preserve">
prix auquel le porteur d eprojet compte la revendre</t>
        </r>
      </text>
    </comment>
    <comment ref="A41" authorId="0">
      <text>
        <r>
          <rPr>
            <b/>
            <sz val="8"/>
            <color indexed="81"/>
            <rFont val="Tahoma"/>
            <family val="2"/>
          </rPr>
          <t>gg:</t>
        </r>
        <r>
          <rPr>
            <sz val="8"/>
            <color indexed="81"/>
            <rFont val="Tahoma"/>
            <family val="2"/>
          </rPr>
          <t xml:space="preserve">
après application du taux de valorisation de la chaleur
</t>
        </r>
      </text>
    </comment>
    <comment ref="A71" authorId="0">
      <text>
        <r>
          <rPr>
            <b/>
            <sz val="8"/>
            <color indexed="81"/>
            <rFont val="Tahoma"/>
            <family val="2"/>
          </rPr>
          <t>gg:</t>
        </r>
        <r>
          <rPr>
            <sz val="8"/>
            <color indexed="81"/>
            <rFont val="Tahoma"/>
            <family val="2"/>
          </rPr>
          <t xml:space="preserve">
ex. Aide UDE</t>
        </r>
      </text>
    </comment>
    <comment ref="A96" authorId="0">
      <text>
        <r>
          <rPr>
            <b/>
            <sz val="8"/>
            <color indexed="81"/>
            <rFont val="Tahoma"/>
            <family val="2"/>
          </rPr>
          <t>gg:</t>
        </r>
        <r>
          <rPr>
            <sz val="8"/>
            <color indexed="81"/>
            <rFont val="Tahoma"/>
            <family val="2"/>
          </rPr>
          <t xml:space="preserve">
ex. Aide UDE</t>
        </r>
      </text>
    </comment>
    <comment ref="A114" authorId="0">
      <text>
        <r>
          <rPr>
            <b/>
            <sz val="8"/>
            <color indexed="81"/>
            <rFont val="Tahoma"/>
            <family val="2"/>
          </rPr>
          <t>gg:</t>
        </r>
        <r>
          <rPr>
            <sz val="8"/>
            <color indexed="81"/>
            <rFont val="Tahoma"/>
            <family val="2"/>
          </rPr>
          <t xml:space="preserve">
pour la première année</t>
        </r>
      </text>
    </comment>
    <comment ref="A121" authorId="0">
      <text>
        <r>
          <rPr>
            <b/>
            <sz val="8"/>
            <color indexed="81"/>
            <rFont val="Tahoma"/>
            <charset val="1"/>
          </rPr>
          <t>gg:</t>
        </r>
        <r>
          <rPr>
            <sz val="8"/>
            <color indexed="81"/>
            <rFont val="Tahoma"/>
            <charset val="1"/>
          </rPr>
          <t xml:space="preserve">
utiliser le logiciel de calcul des certificats verts pour évaluer le nombre de CV </t>
        </r>
      </text>
    </comment>
  </commentList>
</comments>
</file>

<file path=xl/sharedStrings.xml><?xml version="1.0" encoding="utf-8"?>
<sst xmlns="http://schemas.openxmlformats.org/spreadsheetml/2006/main" count="218" uniqueCount="148">
  <si>
    <t>HYPOTHESES GENERALES</t>
  </si>
  <si>
    <t>Eref centrale de référence (kgCO2/MWhé)</t>
  </si>
  <si>
    <t>CrefQ kgCo2/MWhp</t>
  </si>
  <si>
    <t>Qref kgCo2/Mwhq</t>
  </si>
  <si>
    <t>VAN</t>
  </si>
  <si>
    <t>IRR</t>
  </si>
  <si>
    <t>Années</t>
  </si>
  <si>
    <t>en €</t>
  </si>
  <si>
    <t>Années- n°</t>
  </si>
  <si>
    <t>HYPOTHESES TECHNIQUES</t>
  </si>
  <si>
    <t>Combustible</t>
  </si>
  <si>
    <t>Rendement électrique net</t>
  </si>
  <si>
    <t>Rendement thermique effectif net</t>
  </si>
  <si>
    <t>% autoconsommé électricité</t>
  </si>
  <si>
    <t>% autoconsommé chaleur</t>
  </si>
  <si>
    <t>HYPOTHESES FINANCIERES</t>
  </si>
  <si>
    <t>Puissance installée (MW)</t>
  </si>
  <si>
    <t>Amortissement (en nbre d'années)</t>
  </si>
  <si>
    <t>Nombre d'heures de fonctionnement par an</t>
  </si>
  <si>
    <t>Nombre d'années de disponibilité des CV</t>
  </si>
  <si>
    <t>Nombre de CV/MWh</t>
  </si>
  <si>
    <t>Coût de l'intrant (€/MWh)</t>
  </si>
  <si>
    <t>Prix  Electricité - "Market" (€/MWh)</t>
  </si>
  <si>
    <t>Prix Electricité - "retail" (€/MWh)</t>
  </si>
  <si>
    <t xml:space="preserve">CALCUL </t>
  </si>
  <si>
    <t>Données intermédiaires</t>
  </si>
  <si>
    <t>Production électrique annuelle (MWh)</t>
  </si>
  <si>
    <t>Electricité autoconsommée (MWh)</t>
  </si>
  <si>
    <t>Chaleur autoconsommée (MWh)</t>
  </si>
  <si>
    <t>Electricité injectée sur le réseau (MWh)</t>
  </si>
  <si>
    <t>Electricité revendue</t>
  </si>
  <si>
    <t xml:space="preserve">Economie Chaleur </t>
  </si>
  <si>
    <t>Certificats verts</t>
  </si>
  <si>
    <t>Coûts des combustibles</t>
  </si>
  <si>
    <t>EBE</t>
  </si>
  <si>
    <t>Résultat d'exploitation</t>
  </si>
  <si>
    <t>Résultat net</t>
  </si>
  <si>
    <t>CASH FLOW LIBRE</t>
  </si>
  <si>
    <t>CASH FLOW LIBRE ACTUALISE</t>
  </si>
  <si>
    <t>Investissements</t>
  </si>
  <si>
    <t>CASH FLOW LIBRE ACTUALISE CUMULE</t>
  </si>
  <si>
    <t>Réseau de chaleur</t>
  </si>
  <si>
    <t>Durée de vie du projet (en nbre d'années)</t>
  </si>
  <si>
    <t>Durée de construction (en années)</t>
  </si>
  <si>
    <t>Année 1</t>
  </si>
  <si>
    <t>Année 2</t>
  </si>
  <si>
    <t>Année 3</t>
  </si>
  <si>
    <t>Année 4</t>
  </si>
  <si>
    <t>Année 5</t>
  </si>
  <si>
    <t>Taux actualisation</t>
  </si>
  <si>
    <t>Coût d'investissement</t>
  </si>
  <si>
    <t>2. Réseaude froid/chaleur</t>
  </si>
  <si>
    <t xml:space="preserve">Coût entretien/ opérationnels annuel </t>
  </si>
  <si>
    <t>Inflation coûts</t>
  </si>
  <si>
    <t>Inflation Prix Chaleur</t>
  </si>
  <si>
    <t>Inflation Prix Electricité</t>
  </si>
  <si>
    <t>Inflation coût réseau</t>
  </si>
  <si>
    <t>Inflation combustible (intrant)</t>
  </si>
  <si>
    <t>Prix du CV (€/CV)</t>
  </si>
  <si>
    <t>Coût Investissement HTVA(€) (en ce compris infrastructure)</t>
  </si>
  <si>
    <r>
      <t xml:space="preserve">Une </t>
    </r>
    <r>
      <rPr>
        <sz val="11"/>
        <color rgb="FFFF0000"/>
        <rFont val="Calibri"/>
        <family val="2"/>
        <scheme val="minor"/>
      </rPr>
      <t>cogénération</t>
    </r>
    <r>
      <rPr>
        <sz val="11"/>
        <color theme="1"/>
        <rFont val="Calibri"/>
        <family val="2"/>
        <scheme val="minor"/>
      </rPr>
      <t xml:space="preserve"> à haut rendement ou un </t>
    </r>
    <r>
      <rPr>
        <sz val="11"/>
        <color rgb="FFFF0000"/>
        <rFont val="Calibri"/>
        <family val="2"/>
        <scheme val="minor"/>
      </rPr>
      <t>fonctionnement en mode cogénération</t>
    </r>
    <r>
      <rPr>
        <sz val="11"/>
        <color theme="1"/>
        <rFont val="Calibri"/>
        <family val="2"/>
        <scheme val="minor"/>
      </rPr>
      <t xml:space="preserve"> à haut rendement</t>
    </r>
  </si>
  <si>
    <r>
      <t xml:space="preserve">Une </t>
    </r>
    <r>
      <rPr>
        <sz val="12"/>
        <color rgb="FFFF0000"/>
        <rFont val="Calibri"/>
        <family val="2"/>
        <scheme val="minor"/>
      </rPr>
      <t>valorisation de la chaleur fatale provenant des installations industrielles situées à proximité</t>
    </r>
  </si>
  <si>
    <r>
      <t xml:space="preserve">Une </t>
    </r>
    <r>
      <rPr>
        <sz val="12"/>
        <color rgb="FFFF0000"/>
        <rFont val="Calibri"/>
        <family val="2"/>
        <scheme val="minor"/>
      </rPr>
      <t>installation existante de production d'électricité thermique</t>
    </r>
    <r>
      <rPr>
        <sz val="12"/>
        <color theme="1"/>
        <rFont val="Calibri"/>
        <family val="2"/>
        <scheme val="minor"/>
      </rPr>
      <t xml:space="preserve"> d'une puissance thermique totale supérieure à 20 MW fait l'objet d'une </t>
    </r>
    <r>
      <rPr>
        <u/>
        <sz val="12"/>
        <color theme="1"/>
        <rFont val="Calibri"/>
        <family val="2"/>
        <scheme val="minor"/>
      </rPr>
      <t>rénovation substantielle</t>
    </r>
  </si>
  <si>
    <t>Installation de référence</t>
  </si>
  <si>
    <t>Installation à comparer</t>
  </si>
  <si>
    <r>
      <t xml:space="preserve">Une nouvelle </t>
    </r>
    <r>
      <rPr>
        <sz val="11"/>
        <color rgb="FFFF0000"/>
        <rFont val="Calibri"/>
        <family val="2"/>
        <scheme val="minor"/>
      </rPr>
      <t>installation de production d'électricité thermique</t>
    </r>
    <r>
      <rPr>
        <sz val="11"/>
        <color theme="1"/>
        <rFont val="Calibri"/>
        <family val="2"/>
        <scheme val="minor"/>
      </rPr>
      <t xml:space="preserve"> dont la puissance thermique totale est supérieure à 20 MW </t>
    </r>
  </si>
  <si>
    <r>
      <t xml:space="preserve">Une </t>
    </r>
    <r>
      <rPr>
        <sz val="12"/>
        <color rgb="FFFF0000"/>
        <rFont val="Calibri"/>
        <family val="2"/>
        <scheme val="minor"/>
      </rPr>
      <t xml:space="preserve">installation industrielle d'une puissance thermique totale supérieure à 20 MW </t>
    </r>
    <r>
      <rPr>
        <sz val="12"/>
        <color theme="1"/>
        <rFont val="Calibri"/>
        <family val="2"/>
        <scheme val="minor"/>
      </rPr>
      <t xml:space="preserve">génératrice de chaleur fatale à </t>
    </r>
    <r>
      <rPr>
        <u/>
        <sz val="12"/>
        <color theme="1"/>
        <rFont val="Calibri"/>
        <family val="2"/>
        <scheme val="minor"/>
      </rPr>
      <t>un niveau de température utile</t>
    </r>
    <r>
      <rPr>
        <sz val="12"/>
        <color theme="1"/>
        <rFont val="Calibri"/>
        <family val="2"/>
        <scheme val="minor"/>
      </rPr>
      <t xml:space="preserve"> </t>
    </r>
  </si>
  <si>
    <t>REFERENCE</t>
  </si>
  <si>
    <t>COMPARATIF</t>
  </si>
  <si>
    <r>
      <t xml:space="preserve">Une </t>
    </r>
    <r>
      <rPr>
        <sz val="12"/>
        <color rgb="FFFF0000"/>
        <rFont val="Calibri"/>
        <family val="2"/>
        <scheme val="minor"/>
      </rPr>
      <t>valorisation de la chaleur fatale</t>
    </r>
    <r>
      <rPr>
        <sz val="12"/>
        <color theme="1"/>
        <rFont val="Calibri"/>
        <family val="2"/>
        <scheme val="minor"/>
      </rPr>
      <t xml:space="preserve"> ,  par la cogénération, et/ou du raccordement de cette installation à un réseau de chaleur et de froid</t>
    </r>
  </si>
  <si>
    <t>Scénario</t>
  </si>
  <si>
    <t>"Un nouveau réseau de chaleur et de froid est planifié, ou, dans un réseau de chaleur et de froid existant, une nouvelle installation de production d'énergie (Ptherm totale&gt;20MW) planifiée ou une telle installation existante fait l'objet d'une rénovation substantielle"</t>
  </si>
  <si>
    <t>CHOIX DU SCENARIO</t>
  </si>
  <si>
    <t>Coût d'injection sur le réseau électrique(€/MWh injectés)</t>
  </si>
  <si>
    <t>Référence chaleur</t>
  </si>
  <si>
    <t>Gaz</t>
  </si>
  <si>
    <t>Gasoil</t>
  </si>
  <si>
    <t>Coût Investissement HTVA(k€) total</t>
  </si>
  <si>
    <t>Année 0</t>
  </si>
  <si>
    <t>Réseau</t>
  </si>
  <si>
    <t>Production électrique annuelle (MWhe/an)</t>
  </si>
  <si>
    <t>Production chaleur annuelle (MWhth/an)</t>
  </si>
  <si>
    <t>Gains (en k€)</t>
  </si>
  <si>
    <t xml:space="preserve">Economie Electricité </t>
  </si>
  <si>
    <t>Pourcentage d'aide/ subsides investissement</t>
  </si>
  <si>
    <t>Coût entretien/ opérationnels annuel (k€/an) Réseau de chaleur</t>
  </si>
  <si>
    <t>Coût des combustibles annuels (€/MWh)</t>
  </si>
  <si>
    <t>- Coûts opérationnels (en k€)</t>
  </si>
  <si>
    <t>Remise en état (k€) n°1</t>
  </si>
  <si>
    <t>Année Remise en état n°1</t>
  </si>
  <si>
    <t>Remise en état (k€) n°2</t>
  </si>
  <si>
    <t>Année Remise en état n°2</t>
  </si>
  <si>
    <t>Valeur résiduelle</t>
  </si>
  <si>
    <t>Phase opérationnelle Réseau</t>
  </si>
  <si>
    <t>Taux imposition</t>
  </si>
  <si>
    <t>Durée amortissement Remise en état 1</t>
  </si>
  <si>
    <t>Durée amortissement Remise en état 2</t>
  </si>
  <si>
    <t>Chaleur revendue - Cogen</t>
  </si>
  <si>
    <t>Chaleur revendue - Réseau</t>
  </si>
  <si>
    <t>Coût du réseau électrique(injection)</t>
  </si>
  <si>
    <t>Chaleur vendue Cogen (MWh)</t>
  </si>
  <si>
    <t>Chaleur vendue Réseau (MWh)</t>
  </si>
  <si>
    <t>Production de chaleur annuelle Cogen (MWh)</t>
  </si>
  <si>
    <t>Quantité de chaleur vendue annuelle  (MWh) vers les utilisateurs</t>
  </si>
  <si>
    <t>Prix référence Chaleur (€/MWh)</t>
  </si>
  <si>
    <t>Prix Vente Chaleur (€/MWh)</t>
  </si>
  <si>
    <t>Année de démarrage du projet</t>
  </si>
  <si>
    <t>- Amortissements</t>
  </si>
  <si>
    <t>- Aides Investissement Réseau</t>
  </si>
  <si>
    <t>Remise en état (k€) n°3</t>
  </si>
  <si>
    <t>Année Remise en état n°3</t>
  </si>
  <si>
    <t>Durée amortissement Remise en état 3</t>
  </si>
  <si>
    <t>Remise en état (k€) n°4</t>
  </si>
  <si>
    <t>Année Remise en état n°4</t>
  </si>
  <si>
    <t>Durée amortissement Remise en état 4</t>
  </si>
  <si>
    <t>Dotation aux amortissements Réseau</t>
  </si>
  <si>
    <t>Remise en état1</t>
  </si>
  <si>
    <t>Remise en état2</t>
  </si>
  <si>
    <t>Remise en état3</t>
  </si>
  <si>
    <t>Remise en état4</t>
  </si>
  <si>
    <t>Dotation aux amortissements RE 1</t>
  </si>
  <si>
    <t>Dotation aux amortissements RE 2</t>
  </si>
  <si>
    <t>Dotation aux amortissements RE 3</t>
  </si>
  <si>
    <t>Dotation aux amortissements RE 4</t>
  </si>
  <si>
    <t>- ISOC</t>
  </si>
  <si>
    <t>HYPOTHESES</t>
  </si>
  <si>
    <t>RESULTATS</t>
  </si>
  <si>
    <t>Dotation aux amortissements- Calcul</t>
  </si>
  <si>
    <t>Valeur résiduelle finale</t>
  </si>
  <si>
    <t>% vendu chaleur cogen</t>
  </si>
  <si>
    <t>Station de Production</t>
  </si>
  <si>
    <t>TRI</t>
  </si>
  <si>
    <t>1. Station de production Cogénération/ Chaleur industrielle</t>
  </si>
  <si>
    <t>Coût entretien/ opérationnels annuel (k€/an) Station de production Cogénération/ chaleur industrielle</t>
  </si>
  <si>
    <t>Station de production Cogénération et chaleur industrielle</t>
  </si>
  <si>
    <t>Phase opérationnelle station de production</t>
  </si>
  <si>
    <t>Chaleur vendue Station de production (MWh)</t>
  </si>
  <si>
    <t>Chaleur revendue - Station de production</t>
  </si>
  <si>
    <t>Coûts de fonctionnement - Station de production</t>
  </si>
  <si>
    <t>Coûts de fonctionnement - Réseau</t>
  </si>
  <si>
    <t>Station de production Cogénération/ Chaleur industrielle</t>
  </si>
  <si>
    <t>- Aides Investissement Station de production Cogen</t>
  </si>
  <si>
    <t>Dotation aux amortissements Station de production</t>
  </si>
  <si>
    <t>Production de chaleur annuelle Station de production(MWh)</t>
  </si>
  <si>
    <t xml:space="preserve">Coûts de fonctionnement - Réseau </t>
  </si>
  <si>
    <t xml:space="preserve">Dotation aux amortissements Station de production </t>
  </si>
  <si>
    <t>Disponibilité certificats verts</t>
  </si>
  <si>
    <t>http://www.cwape.be/?dir=3.2.06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</si>
</sst>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#\ ###\ ##0;[Red]\-#\ ###\ ##0;_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66FF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u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color rgb="FFC00000"/>
      <name val="Arial"/>
      <family val="2"/>
    </font>
    <font>
      <u/>
      <sz val="11"/>
      <color theme="10"/>
      <name val="Calibri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DBF0F9"/>
        <bgColor indexed="64"/>
      </patternFill>
    </fill>
    <fill>
      <patternFill patternType="solid">
        <fgColor rgb="FF00A1DE"/>
        <bgColor indexed="64"/>
      </patternFill>
    </fill>
    <fill>
      <patternFill patternType="solid">
        <fgColor rgb="FF72C7E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rgb="FF0066FF"/>
      </left>
      <right style="thin">
        <color rgb="FF0066FF"/>
      </right>
      <top style="thin">
        <color rgb="FF0066FF"/>
      </top>
      <bottom style="thin">
        <color rgb="FF0066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3" fillId="2" borderId="1" applyNumberFormat="0" applyAlignment="0">
      <alignment horizontal="right"/>
    </xf>
    <xf numFmtId="0" fontId="4" fillId="0" borderId="0"/>
    <xf numFmtId="0" fontId="10" fillId="3" borderId="3" applyBorder="0"/>
    <xf numFmtId="0" fontId="9" fillId="4" borderId="5" applyBorder="0">
      <alignment horizontal="left"/>
    </xf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9" fillId="2" borderId="1" applyNumberFormat="0" applyAlignment="0">
      <alignment horizontal="right"/>
    </xf>
    <xf numFmtId="0" fontId="15" fillId="0" borderId="0"/>
    <xf numFmtId="0" fontId="1" fillId="0" borderId="0"/>
    <xf numFmtId="0" fontId="15" fillId="0" borderId="0"/>
    <xf numFmtId="0" fontId="16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Fill="1" applyBorder="1"/>
    <xf numFmtId="0" fontId="5" fillId="0" borderId="0" xfId="0" applyFont="1" applyBorder="1"/>
    <xf numFmtId="0" fontId="2" fillId="0" borderId="0" xfId="0" applyFont="1"/>
    <xf numFmtId="4" fontId="0" fillId="0" borderId="0" xfId="0" applyNumberFormat="1"/>
    <xf numFmtId="0" fontId="2" fillId="0" borderId="0" xfId="0" applyFont="1" applyAlignment="1">
      <alignment vertical="center" wrapText="1"/>
    </xf>
    <xf numFmtId="0" fontId="14" fillId="0" borderId="0" xfId="0" applyFont="1"/>
    <xf numFmtId="0" fontId="11" fillId="5" borderId="0" xfId="0" applyFont="1" applyFill="1"/>
    <xf numFmtId="0" fontId="5" fillId="6" borderId="6" xfId="0" applyFont="1" applyFill="1" applyBorder="1"/>
    <xf numFmtId="0" fontId="12" fillId="0" borderId="0" xfId="0" applyFont="1"/>
    <xf numFmtId="0" fontId="13" fillId="0" borderId="0" xfId="0" applyFont="1"/>
    <xf numFmtId="0" fontId="9" fillId="0" borderId="0" xfId="0" applyFont="1"/>
    <xf numFmtId="9" fontId="5" fillId="6" borderId="6" xfId="0" applyNumberFormat="1" applyFont="1" applyFill="1" applyBorder="1"/>
    <xf numFmtId="10" fontId="5" fillId="6" borderId="6" xfId="0" applyNumberFormat="1" applyFont="1" applyFill="1" applyBorder="1"/>
    <xf numFmtId="0" fontId="0" fillId="0" borderId="7" xfId="0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0" borderId="8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/>
    <xf numFmtId="0" fontId="5" fillId="0" borderId="0" xfId="0" applyFont="1" applyAlignment="1">
      <alignment horizontal="right"/>
    </xf>
    <xf numFmtId="4" fontId="5" fillId="0" borderId="0" xfId="0" applyNumberFormat="1" applyFont="1"/>
    <xf numFmtId="3" fontId="12" fillId="6" borderId="6" xfId="0" applyNumberFormat="1" applyFont="1" applyFill="1" applyBorder="1" applyAlignment="1">
      <alignment horizontal="center"/>
    </xf>
    <xf numFmtId="3" fontId="5" fillId="0" borderId="0" xfId="0" applyNumberFormat="1" applyFont="1"/>
    <xf numFmtId="3" fontId="12" fillId="0" borderId="2" xfId="0" applyNumberFormat="1" applyFont="1" applyBorder="1"/>
    <xf numFmtId="3" fontId="22" fillId="6" borderId="6" xfId="0" applyNumberFormat="1" applyFont="1" applyFill="1" applyBorder="1" applyAlignment="1">
      <alignment horizontal="right"/>
    </xf>
    <xf numFmtId="0" fontId="22" fillId="6" borderId="6" xfId="0" applyFont="1" applyFill="1" applyBorder="1"/>
    <xf numFmtId="9" fontId="22" fillId="6" borderId="6" xfId="0" applyNumberFormat="1" applyFont="1" applyFill="1" applyBorder="1" applyAlignment="1">
      <alignment horizontal="center"/>
    </xf>
    <xf numFmtId="0" fontId="5" fillId="0" borderId="0" xfId="0" applyFont="1" applyFill="1"/>
    <xf numFmtId="4" fontId="22" fillId="6" borderId="6" xfId="0" applyNumberFormat="1" applyFont="1" applyFill="1" applyBorder="1" applyAlignment="1">
      <alignment horizontal="center"/>
    </xf>
    <xf numFmtId="0" fontId="5" fillId="0" borderId="0" xfId="0" quotePrefix="1" applyFont="1"/>
    <xf numFmtId="4" fontId="2" fillId="0" borderId="0" xfId="0" applyNumberFormat="1" applyFont="1"/>
    <xf numFmtId="0" fontId="12" fillId="0" borderId="0" xfId="0" applyFont="1" applyFill="1"/>
    <xf numFmtId="0" fontId="5" fillId="0" borderId="0" xfId="0" applyFont="1" applyFill="1" applyAlignment="1">
      <alignment horizontal="center"/>
    </xf>
    <xf numFmtId="4" fontId="9" fillId="6" borderId="6" xfId="0" applyNumberFormat="1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9" fontId="22" fillId="7" borderId="6" xfId="0" applyNumberFormat="1" applyFont="1" applyFill="1" applyBorder="1" applyAlignment="1">
      <alignment horizontal="center"/>
    </xf>
    <xf numFmtId="4" fontId="5" fillId="6" borderId="6" xfId="0" applyNumberFormat="1" applyFont="1" applyFill="1" applyBorder="1"/>
    <xf numFmtId="0" fontId="6" fillId="6" borderId="6" xfId="0" applyFont="1" applyFill="1" applyBorder="1"/>
    <xf numFmtId="0" fontId="12" fillId="0" borderId="2" xfId="0" quotePrefix="1" applyFont="1" applyBorder="1"/>
    <xf numFmtId="3" fontId="12" fillId="0" borderId="4" xfId="0" applyNumberFormat="1" applyFont="1" applyBorder="1"/>
    <xf numFmtId="9" fontId="6" fillId="6" borderId="6" xfId="0" applyNumberFormat="1" applyFont="1" applyFill="1" applyBorder="1"/>
    <xf numFmtId="0" fontId="6" fillId="6" borderId="6" xfId="0" applyFont="1" applyFill="1" applyBorder="1" applyAlignment="1">
      <alignment horizontal="center"/>
    </xf>
    <xf numFmtId="1" fontId="6" fillId="6" borderId="6" xfId="0" applyNumberFormat="1" applyFont="1" applyFill="1" applyBorder="1"/>
    <xf numFmtId="1" fontId="11" fillId="5" borderId="0" xfId="0" applyNumberFormat="1" applyFont="1" applyFill="1"/>
    <xf numFmtId="3" fontId="12" fillId="0" borderId="0" xfId="0" applyNumberFormat="1" applyFont="1"/>
    <xf numFmtId="3" fontId="13" fillId="0" borderId="0" xfId="0" applyNumberFormat="1" applyFont="1"/>
    <xf numFmtId="9" fontId="13" fillId="0" borderId="0" xfId="0" applyNumberFormat="1" applyFont="1"/>
    <xf numFmtId="3" fontId="5" fillId="0" borderId="0" xfId="0" applyNumberFormat="1" applyFont="1" applyBorder="1"/>
    <xf numFmtId="0" fontId="6" fillId="7" borderId="6" xfId="0" applyFont="1" applyFill="1" applyBorder="1" applyAlignment="1">
      <alignment horizontal="center"/>
    </xf>
    <xf numFmtId="9" fontId="6" fillId="6" borderId="6" xfId="0" applyNumberFormat="1" applyFont="1" applyFill="1" applyBorder="1" applyAlignment="1">
      <alignment horizontal="center"/>
    </xf>
    <xf numFmtId="0" fontId="17" fillId="0" borderId="0" xfId="0" applyFont="1"/>
    <xf numFmtId="4" fontId="11" fillId="8" borderId="6" xfId="0" applyNumberFormat="1" applyFont="1" applyFill="1" applyBorder="1" applyAlignment="1">
      <alignment horizontal="center"/>
    </xf>
    <xf numFmtId="3" fontId="11" fillId="8" borderId="6" xfId="0" applyNumberFormat="1" applyFont="1" applyFill="1" applyBorder="1" applyAlignment="1">
      <alignment horizontal="center"/>
    </xf>
    <xf numFmtId="9" fontId="11" fillId="8" borderId="6" xfId="1" applyFont="1" applyFill="1" applyBorder="1" applyAlignment="1">
      <alignment horizontal="center"/>
    </xf>
    <xf numFmtId="4" fontId="6" fillId="6" borderId="6" xfId="0" applyNumberFormat="1" applyFont="1" applyFill="1" applyBorder="1"/>
    <xf numFmtId="0" fontId="5" fillId="0" borderId="0" xfId="0" applyFont="1" applyBorder="1" applyProtection="1">
      <protection locked="0"/>
    </xf>
    <xf numFmtId="3" fontId="5" fillId="0" borderId="0" xfId="0" applyNumberFormat="1" applyFont="1" applyBorder="1" applyProtection="1">
      <protection locked="0"/>
    </xf>
    <xf numFmtId="20" fontId="0" fillId="0" borderId="0" xfId="0" applyNumberFormat="1"/>
    <xf numFmtId="10" fontId="6" fillId="6" borderId="6" xfId="0" applyNumberFormat="1" applyFont="1" applyFill="1" applyBorder="1"/>
    <xf numFmtId="0" fontId="23" fillId="0" borderId="0" xfId="16" applyAlignment="1" applyProtection="1"/>
  </cellXfs>
  <cellStyles count="17">
    <cellStyle name="Comma 2" xfId="6"/>
    <cellStyle name="Comma 2 2" xfId="9"/>
    <cellStyle name="Header 1" xfId="4"/>
    <cellStyle name="Header 2" xfId="5"/>
    <cellStyle name="Input Cell" xfId="2"/>
    <cellStyle name="Inputs" xfId="10"/>
    <cellStyle name="Lien hypertexte" xfId="16" builtinId="8"/>
    <cellStyle name="Normal" xfId="0" builtinId="0"/>
    <cellStyle name="Normal 2" xfId="11"/>
    <cellStyle name="Normal 3" xfId="12"/>
    <cellStyle name="Normal 3 2" xfId="3"/>
    <cellStyle name="Normal 4" xfId="13"/>
    <cellStyle name="Normal 5" xfId="14"/>
    <cellStyle name="Percent 2" xfId="15"/>
    <cellStyle name="Percent 2 2" xfId="8"/>
    <cellStyle name="Pourcentage" xfId="1" builtinId="5"/>
    <cellStyle name="Pourcentage 2" xfId="7"/>
  </cellStyles>
  <dxfs count="0"/>
  <tableStyles count="0" defaultTableStyle="TableStyleMedium9" defaultPivotStyle="PivotStyleLight16"/>
  <colors>
    <mruColors>
      <color rgb="FFFF616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wape.be/?dir=3.2.06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31"/>
  <sheetViews>
    <sheetView tabSelected="1" zoomScaleNormal="100" workbookViewId="0">
      <pane ySplit="3" topLeftCell="A4" activePane="bottomLeft" state="frozen"/>
      <selection pane="bottomLeft" activeCell="A143" sqref="A143"/>
    </sheetView>
  </sheetViews>
  <sheetFormatPr baseColWidth="10" defaultRowHeight="15"/>
  <cols>
    <col min="1" max="1" width="54.7109375" bestFit="1" customWidth="1"/>
    <col min="3" max="3" width="33.7109375" style="26" customWidth="1"/>
    <col min="4" max="4" width="23.140625" style="26" customWidth="1"/>
  </cols>
  <sheetData>
    <row r="2" spans="1:4">
      <c r="A2" s="5" t="s">
        <v>72</v>
      </c>
      <c r="B2" s="5">
        <v>1</v>
      </c>
      <c r="C2" s="22" t="s">
        <v>67</v>
      </c>
      <c r="D2" s="22" t="s">
        <v>68</v>
      </c>
    </row>
    <row r="3" spans="1:4" s="1" customFormat="1" ht="129" customHeight="1">
      <c r="A3" s="7"/>
      <c r="C3" s="23" t="str">
        <f>VLOOKUP(B2,paramètres!$A$2:$C$5,2,FALSE)</f>
        <v xml:space="preserve">Une nouvelle installation de production d'électricité thermique dont la puissance thermique totale est supérieure à 20 MW </v>
      </c>
      <c r="D3" s="24" t="str">
        <f>VLOOKUP(B2,paramètres!A2:C5,3,FALSE)</f>
        <v>Une cogénération à haut rendement ou un fonctionnement en mode cogénération à haut rendement</v>
      </c>
    </row>
    <row r="4" spans="1:4">
      <c r="A4" s="5" t="s">
        <v>125</v>
      </c>
    </row>
    <row r="6" spans="1:4" s="9" customFormat="1" ht="11.25">
      <c r="A6" s="9" t="s">
        <v>0</v>
      </c>
      <c r="C6" s="25"/>
      <c r="D6" s="25"/>
    </row>
    <row r="8" spans="1:4">
      <c r="A8" s="2" t="s">
        <v>106</v>
      </c>
      <c r="B8" s="55">
        <v>2014</v>
      </c>
    </row>
    <row r="10" spans="1:4">
      <c r="A10" s="2" t="s">
        <v>53</v>
      </c>
      <c r="B10" s="14">
        <v>0.02</v>
      </c>
    </row>
    <row r="11" spans="1:4">
      <c r="A11" s="2" t="s">
        <v>54</v>
      </c>
      <c r="B11" s="15">
        <v>3.5000000000000003E-2</v>
      </c>
    </row>
    <row r="12" spans="1:4">
      <c r="A12" s="2" t="s">
        <v>55</v>
      </c>
      <c r="B12" s="15">
        <v>3.5000000000000003E-2</v>
      </c>
    </row>
    <row r="13" spans="1:4">
      <c r="A13" s="2" t="s">
        <v>56</v>
      </c>
      <c r="B13" s="14">
        <v>0.02</v>
      </c>
    </row>
    <row r="14" spans="1:4">
      <c r="A14" s="2" t="s">
        <v>57</v>
      </c>
      <c r="B14" s="14">
        <v>0.03</v>
      </c>
    </row>
    <row r="15" spans="1:4">
      <c r="A15" s="2"/>
    </row>
    <row r="17" spans="1:4" s="2" customFormat="1" ht="11.25">
      <c r="A17" s="2" t="s">
        <v>23</v>
      </c>
      <c r="B17" s="50">
        <v>121</v>
      </c>
      <c r="C17" s="27"/>
      <c r="D17" s="27"/>
    </row>
    <row r="18" spans="1:4" s="2" customFormat="1" ht="11.25">
      <c r="A18" s="2" t="s">
        <v>22</v>
      </c>
      <c r="B18" s="50">
        <v>45</v>
      </c>
      <c r="C18" s="27"/>
      <c r="D18" s="27"/>
    </row>
    <row r="19" spans="1:4" s="2" customFormat="1" ht="11.25">
      <c r="A19" s="2" t="s">
        <v>73</v>
      </c>
      <c r="B19" s="50">
        <v>2</v>
      </c>
      <c r="C19" s="27"/>
      <c r="D19" s="27"/>
    </row>
    <row r="20" spans="1:4" s="2" customFormat="1" ht="11.25">
      <c r="A20" s="2" t="s">
        <v>74</v>
      </c>
      <c r="B20" s="50" t="s">
        <v>75</v>
      </c>
      <c r="C20" s="27"/>
      <c r="D20" s="27"/>
    </row>
    <row r="21" spans="1:4" s="2" customFormat="1" ht="11.25">
      <c r="A21" s="2" t="s">
        <v>104</v>
      </c>
      <c r="B21" s="50">
        <v>63</v>
      </c>
      <c r="C21" s="27"/>
      <c r="D21" s="27"/>
    </row>
    <row r="22" spans="1:4" s="2" customFormat="1" ht="11.25">
      <c r="A22" s="2" t="s">
        <v>105</v>
      </c>
      <c r="B22" s="50">
        <f>B21*0.9</f>
        <v>56.7</v>
      </c>
      <c r="C22" s="27"/>
      <c r="D22" s="27"/>
    </row>
    <row r="23" spans="1:4" s="2" customFormat="1" ht="11.25">
      <c r="A23" s="2" t="s">
        <v>21</v>
      </c>
      <c r="B23" s="50">
        <v>45</v>
      </c>
      <c r="C23" s="27"/>
      <c r="D23" s="27"/>
    </row>
    <row r="24" spans="1:4">
      <c r="C24" s="27"/>
      <c r="D24" s="27"/>
    </row>
    <row r="25" spans="1:4">
      <c r="A25" s="3" t="s">
        <v>58</v>
      </c>
      <c r="B25" s="50">
        <v>65</v>
      </c>
      <c r="C25" s="27"/>
      <c r="D25" s="27"/>
    </row>
    <row r="26" spans="1:4">
      <c r="A26" s="3"/>
      <c r="B26" s="27"/>
      <c r="C26" s="27"/>
      <c r="D26" s="27"/>
    </row>
    <row r="27" spans="1:4">
      <c r="A27" s="3" t="s">
        <v>94</v>
      </c>
      <c r="B27" s="71">
        <v>0.33989999999999998</v>
      </c>
      <c r="C27" s="27"/>
      <c r="D27" s="27"/>
    </row>
    <row r="29" spans="1:4">
      <c r="A29" s="2" t="s">
        <v>49</v>
      </c>
      <c r="C29" s="39">
        <v>0.12</v>
      </c>
      <c r="D29" s="39">
        <v>0.12</v>
      </c>
    </row>
    <row r="31" spans="1:4" s="9" customFormat="1" ht="11.25">
      <c r="A31" s="9" t="s">
        <v>9</v>
      </c>
      <c r="C31" s="25"/>
      <c r="D31" s="25"/>
    </row>
    <row r="32" spans="1:4" s="2" customFormat="1" ht="11.25">
      <c r="C32" s="27"/>
      <c r="D32" s="27"/>
    </row>
    <row r="33" spans="1:6" s="2" customFormat="1" ht="11.25">
      <c r="C33" s="27"/>
      <c r="D33" s="27"/>
    </row>
    <row r="34" spans="1:6" s="11" customFormat="1" ht="11.25">
      <c r="A34" s="11" t="s">
        <v>134</v>
      </c>
      <c r="C34" s="28"/>
      <c r="D34" s="28"/>
    </row>
    <row r="35" spans="1:6" s="2" customFormat="1" ht="11.25">
      <c r="C35" s="27"/>
      <c r="D35" s="27"/>
    </row>
    <row r="36" spans="1:6" s="2" customFormat="1" ht="11.25">
      <c r="B36" s="11"/>
      <c r="F36" s="40"/>
    </row>
    <row r="37" spans="1:6" s="2" customFormat="1" ht="11.25">
      <c r="A37" s="40" t="s">
        <v>16</v>
      </c>
      <c r="B37" s="44"/>
      <c r="C37" s="47"/>
      <c r="D37" s="47"/>
    </row>
    <row r="38" spans="1:6" s="2" customFormat="1" ht="11.25">
      <c r="A38" s="40" t="s">
        <v>10</v>
      </c>
      <c r="B38" s="44"/>
      <c r="C38" s="47"/>
      <c r="D38" s="47"/>
    </row>
    <row r="39" spans="1:6" s="2" customFormat="1" ht="11.25">
      <c r="A39" s="40"/>
      <c r="B39" s="44"/>
      <c r="C39" s="45"/>
      <c r="D39" s="45"/>
    </row>
    <row r="40" spans="1:6" s="2" customFormat="1" ht="11.25">
      <c r="A40" s="40" t="s">
        <v>11</v>
      </c>
      <c r="B40" s="44"/>
      <c r="C40" s="48"/>
      <c r="D40" s="48"/>
    </row>
    <row r="41" spans="1:6" s="2" customFormat="1" ht="11.25">
      <c r="A41" s="40" t="s">
        <v>12</v>
      </c>
      <c r="B41" s="44"/>
      <c r="C41" s="48"/>
      <c r="D41" s="48"/>
    </row>
    <row r="42" spans="1:6" s="2" customFormat="1" ht="11.25">
      <c r="A42" s="40"/>
      <c r="B42" s="44"/>
      <c r="C42" s="45"/>
      <c r="D42" s="45"/>
    </row>
    <row r="43" spans="1:6" s="2" customFormat="1" ht="11.25">
      <c r="A43" s="40" t="s">
        <v>18</v>
      </c>
      <c r="B43" s="44"/>
      <c r="C43" s="47"/>
      <c r="D43" s="61"/>
    </row>
    <row r="44" spans="1:6" s="2" customFormat="1" ht="11.25">
      <c r="A44" s="40"/>
      <c r="B44" s="44"/>
      <c r="C44" s="45"/>
      <c r="D44" s="45"/>
    </row>
    <row r="45" spans="1:6" s="2" customFormat="1" ht="11.25">
      <c r="A45" s="63" t="s">
        <v>130</v>
      </c>
      <c r="B45" s="11"/>
      <c r="C45" s="27"/>
      <c r="D45" s="27"/>
    </row>
    <row r="46" spans="1:6" s="2" customFormat="1" ht="11.25">
      <c r="A46" s="2" t="s">
        <v>80</v>
      </c>
      <c r="B46" s="11"/>
      <c r="C46" s="46">
        <f>C37*C43*C40</f>
        <v>0</v>
      </c>
      <c r="D46" s="46">
        <f>D37*D43*D40</f>
        <v>0</v>
      </c>
    </row>
    <row r="47" spans="1:6" s="2" customFormat="1" ht="11.25">
      <c r="A47" s="2" t="s">
        <v>81</v>
      </c>
      <c r="B47" s="11"/>
      <c r="C47" s="46" t="e">
        <f>C37*C43*C41/C40</f>
        <v>#DIV/0!</v>
      </c>
      <c r="D47" s="46" t="e">
        <f>D37*D43*D41/D40</f>
        <v>#DIV/0!</v>
      </c>
    </row>
    <row r="48" spans="1:6" s="2" customFormat="1" ht="11.25">
      <c r="A48" s="2" t="s">
        <v>13</v>
      </c>
      <c r="B48" s="11"/>
      <c r="C48" s="39"/>
      <c r="D48" s="62"/>
    </row>
    <row r="49" spans="1:6" s="2" customFormat="1" ht="11.25">
      <c r="A49" s="2" t="s">
        <v>14</v>
      </c>
      <c r="B49" s="11"/>
      <c r="C49" s="39"/>
      <c r="D49" s="62"/>
    </row>
    <row r="50" spans="1:6" s="2" customFormat="1" ht="11.25">
      <c r="A50" s="2" t="s">
        <v>129</v>
      </c>
      <c r="B50" s="11"/>
      <c r="C50" s="39"/>
      <c r="D50" s="62"/>
    </row>
    <row r="51" spans="1:6" s="2" customFormat="1" ht="11.25">
      <c r="B51" s="11"/>
      <c r="C51" s="27"/>
      <c r="D51" s="27"/>
    </row>
    <row r="52" spans="1:6" s="2" customFormat="1" ht="11.25">
      <c r="A52" s="63" t="s">
        <v>41</v>
      </c>
      <c r="B52" s="11"/>
      <c r="C52" s="27"/>
      <c r="D52" s="27"/>
    </row>
    <row r="53" spans="1:6" s="2" customFormat="1" ht="11.25">
      <c r="A53" s="2" t="s">
        <v>103</v>
      </c>
      <c r="B53" s="11"/>
      <c r="C53" s="41"/>
      <c r="D53" s="41"/>
    </row>
    <row r="54" spans="1:6" s="2" customFormat="1" ht="11.25">
      <c r="C54" s="27"/>
      <c r="D54" s="27"/>
    </row>
    <row r="55" spans="1:6" s="2" customFormat="1" ht="11.25">
      <c r="C55" s="27"/>
      <c r="D55" s="27"/>
    </row>
    <row r="56" spans="1:6" s="2" customFormat="1" ht="11.25">
      <c r="C56" s="27"/>
      <c r="D56" s="27"/>
    </row>
    <row r="57" spans="1:6" s="2" customFormat="1" ht="11.25">
      <c r="C57" s="27"/>
      <c r="D57" s="27"/>
    </row>
    <row r="58" spans="1:6" s="9" customFormat="1" ht="11.25">
      <c r="A58" s="9" t="s">
        <v>15</v>
      </c>
      <c r="C58" s="25"/>
      <c r="D58" s="25"/>
    </row>
    <row r="59" spans="1:6" s="2" customFormat="1" ht="11.25">
      <c r="C59" s="27"/>
      <c r="D59" s="27"/>
    </row>
    <row r="60" spans="1:6" s="2" customFormat="1" ht="11.25">
      <c r="A60" s="12" t="s">
        <v>50</v>
      </c>
      <c r="C60" s="27"/>
      <c r="D60" s="27"/>
    </row>
    <row r="61" spans="1:6" s="2" customFormat="1" ht="11.25">
      <c r="C61" s="27"/>
      <c r="D61" s="27"/>
    </row>
    <row r="62" spans="1:6" s="2" customFormat="1" ht="11.25">
      <c r="A62" s="11" t="s">
        <v>132</v>
      </c>
      <c r="C62" s="27"/>
      <c r="D62" s="27"/>
      <c r="F62" s="33"/>
    </row>
    <row r="63" spans="1:6" s="2" customFormat="1" ht="11.25">
      <c r="A63" s="2" t="s">
        <v>77</v>
      </c>
      <c r="C63" s="34">
        <f>SUM(C64:C69)</f>
        <v>0</v>
      </c>
      <c r="D63" s="34">
        <f>SUM(D64:D69)</f>
        <v>0</v>
      </c>
    </row>
    <row r="64" spans="1:6" s="2" customFormat="1" ht="11.25">
      <c r="A64" s="32" t="s">
        <v>78</v>
      </c>
      <c r="C64" s="37"/>
      <c r="D64" s="37"/>
    </row>
    <row r="65" spans="1:4" s="2" customFormat="1" ht="11.25">
      <c r="A65" s="32" t="s">
        <v>44</v>
      </c>
      <c r="C65" s="37"/>
      <c r="D65" s="37"/>
    </row>
    <row r="66" spans="1:4" s="2" customFormat="1" ht="11.25">
      <c r="A66" s="32" t="s">
        <v>45</v>
      </c>
      <c r="C66" s="37"/>
      <c r="D66" s="37"/>
    </row>
    <row r="67" spans="1:4" s="2" customFormat="1" ht="11.25">
      <c r="A67" s="32" t="s">
        <v>46</v>
      </c>
      <c r="C67" s="37"/>
      <c r="D67" s="37"/>
    </row>
    <row r="68" spans="1:4" s="2" customFormat="1" ht="11.25">
      <c r="A68" s="32" t="s">
        <v>47</v>
      </c>
      <c r="B68" s="3"/>
      <c r="C68" s="37"/>
      <c r="D68" s="37"/>
    </row>
    <row r="69" spans="1:4" s="2" customFormat="1" ht="11.25">
      <c r="A69" s="32" t="s">
        <v>48</v>
      </c>
      <c r="B69" s="3"/>
      <c r="C69" s="37"/>
      <c r="D69" s="37"/>
    </row>
    <row r="70" spans="1:4" s="2" customFormat="1" ht="11.25">
      <c r="B70" s="3"/>
      <c r="C70" s="27"/>
      <c r="D70" s="27"/>
    </row>
    <row r="71" spans="1:4" s="2" customFormat="1" ht="11.25">
      <c r="A71" s="2" t="s">
        <v>84</v>
      </c>
      <c r="C71" s="53"/>
      <c r="D71" s="53"/>
    </row>
    <row r="72" spans="1:4" s="2" customFormat="1" ht="11.25">
      <c r="C72" s="27"/>
      <c r="D72" s="27"/>
    </row>
    <row r="73" spans="1:4" s="2" customFormat="1" ht="11.25">
      <c r="A73" s="2" t="s">
        <v>43</v>
      </c>
      <c r="C73" s="10">
        <f>COUNT(C64:C69)</f>
        <v>0</v>
      </c>
      <c r="D73" s="10">
        <f>COUNT(D64:D69)</f>
        <v>0</v>
      </c>
    </row>
    <row r="74" spans="1:4" s="2" customFormat="1" ht="11.25">
      <c r="A74" s="2" t="s">
        <v>42</v>
      </c>
      <c r="C74" s="38"/>
      <c r="D74" s="38"/>
    </row>
    <row r="75" spans="1:4" s="2" customFormat="1" ht="11.25">
      <c r="A75" s="2" t="s">
        <v>17</v>
      </c>
      <c r="C75" s="50"/>
      <c r="D75" s="50"/>
    </row>
    <row r="76" spans="1:4" s="2" customFormat="1" ht="11.25">
      <c r="C76" s="27"/>
      <c r="D76" s="27"/>
    </row>
    <row r="77" spans="1:4" s="2" customFormat="1" ht="11.25">
      <c r="A77" s="2" t="s">
        <v>88</v>
      </c>
      <c r="C77" s="50"/>
      <c r="D77" s="50"/>
    </row>
    <row r="78" spans="1:4" s="2" customFormat="1" ht="11.25">
      <c r="A78" s="2" t="s">
        <v>89</v>
      </c>
      <c r="C78" s="50"/>
      <c r="D78" s="50"/>
    </row>
    <row r="79" spans="1:4" s="2" customFormat="1" ht="11.25">
      <c r="A79" s="2" t="s">
        <v>95</v>
      </c>
      <c r="C79" s="50"/>
      <c r="D79" s="50"/>
    </row>
    <row r="80" spans="1:4" s="2" customFormat="1" ht="11.25">
      <c r="C80" s="27"/>
      <c r="D80" s="27"/>
    </row>
    <row r="81" spans="1:4" s="2" customFormat="1" ht="11.25">
      <c r="A81" s="2" t="s">
        <v>90</v>
      </c>
      <c r="C81" s="50"/>
      <c r="D81" s="50"/>
    </row>
    <row r="82" spans="1:4" s="2" customFormat="1" ht="11.25">
      <c r="A82" s="2" t="s">
        <v>91</v>
      </c>
      <c r="C82" s="50"/>
      <c r="D82" s="50"/>
    </row>
    <row r="83" spans="1:4" s="2" customFormat="1" ht="11.25">
      <c r="A83" s="2" t="s">
        <v>96</v>
      </c>
      <c r="C83" s="50"/>
      <c r="D83" s="50"/>
    </row>
    <row r="84" spans="1:4" s="2" customFormat="1" ht="11.25">
      <c r="C84" s="27"/>
      <c r="D84" s="27"/>
    </row>
    <row r="85" spans="1:4" s="2" customFormat="1" ht="11.25">
      <c r="C85" s="27"/>
      <c r="D85" s="27"/>
    </row>
    <row r="86" spans="1:4" s="2" customFormat="1" ht="11.25">
      <c r="A86" s="11" t="s">
        <v>51</v>
      </c>
      <c r="C86" s="27"/>
      <c r="D86" s="27"/>
    </row>
    <row r="87" spans="1:4" s="2" customFormat="1" ht="11.25">
      <c r="A87" s="11"/>
      <c r="C87" s="27"/>
      <c r="D87" s="27"/>
    </row>
    <row r="88" spans="1:4" s="2" customFormat="1" ht="11.25">
      <c r="A88" s="2" t="s">
        <v>59</v>
      </c>
      <c r="B88" s="27"/>
      <c r="C88" s="27"/>
      <c r="D88" s="27"/>
    </row>
    <row r="89" spans="1:4" s="2" customFormat="1" ht="11.25">
      <c r="A89" s="32" t="s">
        <v>78</v>
      </c>
      <c r="B89" s="27"/>
      <c r="C89" s="54"/>
      <c r="D89" s="54"/>
    </row>
    <row r="90" spans="1:4" s="2" customFormat="1" ht="11.25">
      <c r="A90" s="32" t="s">
        <v>44</v>
      </c>
      <c r="C90" s="54"/>
      <c r="D90" s="54"/>
    </row>
    <row r="91" spans="1:4" s="2" customFormat="1" ht="11.25">
      <c r="A91" s="32" t="s">
        <v>45</v>
      </c>
      <c r="C91" s="54"/>
      <c r="D91" s="54"/>
    </row>
    <row r="92" spans="1:4" s="2" customFormat="1" ht="11.25">
      <c r="A92" s="32" t="s">
        <v>46</v>
      </c>
      <c r="C92" s="54"/>
      <c r="D92" s="54"/>
    </row>
    <row r="93" spans="1:4" s="2" customFormat="1" ht="11.25">
      <c r="A93" s="32" t="s">
        <v>47</v>
      </c>
      <c r="C93" s="29"/>
      <c r="D93" s="29"/>
    </row>
    <row r="94" spans="1:4" s="2" customFormat="1" ht="11.25">
      <c r="A94" s="32" t="s">
        <v>48</v>
      </c>
      <c r="B94" s="3"/>
      <c r="C94" s="29"/>
      <c r="D94" s="29"/>
    </row>
    <row r="95" spans="1:4" s="2" customFormat="1" ht="11.25">
      <c r="A95" s="27"/>
      <c r="B95" s="3"/>
    </row>
    <row r="96" spans="1:4" s="2" customFormat="1" ht="11.25">
      <c r="A96" s="2" t="s">
        <v>84</v>
      </c>
      <c r="C96" s="53"/>
      <c r="D96" s="53"/>
    </row>
    <row r="97" spans="1:4" s="2" customFormat="1" ht="11.25">
      <c r="B97" s="3"/>
      <c r="C97" s="27"/>
      <c r="D97" s="27"/>
    </row>
    <row r="98" spans="1:4" s="2" customFormat="1" ht="11.25">
      <c r="C98" s="27"/>
      <c r="D98" s="27"/>
    </row>
    <row r="99" spans="1:4" s="2" customFormat="1" ht="11.25">
      <c r="A99" s="2" t="s">
        <v>43</v>
      </c>
      <c r="C99" s="10">
        <f>COUNT(C89:C94)</f>
        <v>0</v>
      </c>
      <c r="D99" s="10">
        <f>COUNT(D89:D94)</f>
        <v>0</v>
      </c>
    </row>
    <row r="100" spans="1:4" s="2" customFormat="1" ht="11.25">
      <c r="A100" s="2" t="s">
        <v>42</v>
      </c>
      <c r="C100" s="50"/>
      <c r="D100" s="50"/>
    </row>
    <row r="101" spans="1:4" s="2" customFormat="1" ht="11.25">
      <c r="A101" s="2" t="s">
        <v>17</v>
      </c>
      <c r="C101" s="50"/>
      <c r="D101" s="50"/>
    </row>
    <row r="102" spans="1:4" s="2" customFormat="1" ht="11.25">
      <c r="C102" s="27"/>
      <c r="D102" s="27"/>
    </row>
    <row r="103" spans="1:4" s="2" customFormat="1" ht="11.25">
      <c r="A103" s="2" t="s">
        <v>109</v>
      </c>
      <c r="C103" s="50"/>
      <c r="D103" s="50"/>
    </row>
    <row r="104" spans="1:4" s="2" customFormat="1" ht="11.25">
      <c r="A104" s="2" t="s">
        <v>110</v>
      </c>
      <c r="C104" s="50"/>
      <c r="D104" s="50"/>
    </row>
    <row r="105" spans="1:4" s="2" customFormat="1" ht="11.25">
      <c r="A105" s="2" t="s">
        <v>111</v>
      </c>
      <c r="C105" s="50"/>
      <c r="D105" s="50"/>
    </row>
    <row r="106" spans="1:4" s="2" customFormat="1" ht="11.25">
      <c r="C106" s="27"/>
      <c r="D106" s="27"/>
    </row>
    <row r="107" spans="1:4" s="2" customFormat="1" ht="11.25">
      <c r="A107" s="2" t="s">
        <v>112</v>
      </c>
      <c r="C107" s="50"/>
      <c r="D107" s="50"/>
    </row>
    <row r="108" spans="1:4" s="2" customFormat="1" ht="11.25">
      <c r="A108" s="2" t="s">
        <v>113</v>
      </c>
      <c r="C108" s="50"/>
      <c r="D108" s="50"/>
    </row>
    <row r="109" spans="1:4" s="2" customFormat="1" ht="11.25">
      <c r="A109" s="2" t="s">
        <v>114</v>
      </c>
      <c r="C109" s="50"/>
      <c r="D109" s="50"/>
    </row>
    <row r="110" spans="1:4" s="2" customFormat="1" ht="11.25">
      <c r="C110" s="27"/>
      <c r="D110" s="27"/>
    </row>
    <row r="111" spans="1:4" s="2" customFormat="1" ht="11.25">
      <c r="C111" s="27"/>
      <c r="D111" s="27"/>
    </row>
    <row r="113" spans="1:4" s="2" customFormat="1" ht="11.25">
      <c r="A113" s="12" t="s">
        <v>52</v>
      </c>
      <c r="C113" s="27"/>
      <c r="D113" s="27"/>
    </row>
    <row r="114" spans="1:4" s="2" customFormat="1" ht="11.25">
      <c r="A114" s="13" t="s">
        <v>133</v>
      </c>
      <c r="C114" s="50"/>
      <c r="D114" s="50"/>
    </row>
    <row r="115" spans="1:4" s="2" customFormat="1" ht="11.25">
      <c r="A115" s="13" t="s">
        <v>85</v>
      </c>
      <c r="C115" s="50"/>
      <c r="D115" s="50"/>
    </row>
    <row r="116" spans="1:4" s="2" customFormat="1" ht="11.25">
      <c r="A116" s="13"/>
    </row>
    <row r="117" spans="1:4" s="2" customFormat="1" ht="11.25">
      <c r="A117" s="13" t="s">
        <v>86</v>
      </c>
      <c r="B117" s="3"/>
      <c r="C117" s="50" t="e">
        <f>$B23/C40</f>
        <v>#DIV/0!</v>
      </c>
      <c r="D117" s="67" t="e">
        <f>$B23/D40</f>
        <v>#DIV/0!</v>
      </c>
    </row>
    <row r="118" spans="1:4" s="2" customFormat="1" ht="11.25">
      <c r="A118" s="13"/>
      <c r="B118" s="3"/>
      <c r="C118" s="27"/>
      <c r="D118" s="27"/>
    </row>
    <row r="119" spans="1:4" s="2" customFormat="1" ht="11.25">
      <c r="A119" s="13"/>
      <c r="B119" s="3"/>
      <c r="C119" s="27"/>
      <c r="D119" s="27"/>
    </row>
    <row r="120" spans="1:4" s="2" customFormat="1" ht="11.25">
      <c r="A120" s="13"/>
      <c r="B120" s="3"/>
      <c r="C120" s="27"/>
      <c r="D120" s="27"/>
    </row>
    <row r="121" spans="1:4" s="2" customFormat="1">
      <c r="A121" s="12" t="s">
        <v>32</v>
      </c>
      <c r="B121" s="72" t="s">
        <v>147</v>
      </c>
      <c r="C121" s="27"/>
      <c r="D121" s="27"/>
    </row>
    <row r="122" spans="1:4" s="2" customFormat="1" ht="11.25">
      <c r="A122" s="2" t="s">
        <v>19</v>
      </c>
      <c r="C122" s="38">
        <v>15</v>
      </c>
      <c r="D122" s="38">
        <v>15</v>
      </c>
    </row>
    <row r="123" spans="1:4" s="2" customFormat="1" ht="11.25">
      <c r="A123" s="2" t="s">
        <v>20</v>
      </c>
      <c r="C123" s="49">
        <v>1</v>
      </c>
      <c r="D123" s="49">
        <v>1</v>
      </c>
    </row>
    <row r="124" spans="1:4" s="2" customFormat="1" ht="11.25">
      <c r="C124" s="27"/>
      <c r="D124" s="27"/>
    </row>
    <row r="128" spans="1:4">
      <c r="A128" s="5" t="s">
        <v>126</v>
      </c>
    </row>
    <row r="129" spans="1:8">
      <c r="H129" s="70"/>
    </row>
    <row r="130" spans="1:8">
      <c r="A130" t="s">
        <v>4</v>
      </c>
      <c r="C130" s="64" t="e">
        <f ca="1">ModèleCalcREF!B79</f>
        <v>#DIV/0!</v>
      </c>
      <c r="D130" s="65" t="e">
        <f ca="1">ModèleCalcCompar!B79</f>
        <v>#DIV/0!</v>
      </c>
      <c r="H130" s="70"/>
    </row>
    <row r="131" spans="1:8">
      <c r="A131" t="s">
        <v>131</v>
      </c>
      <c r="C131" s="66" t="e">
        <f ca="1">ModèleCalcREF!B81</f>
        <v>#VALUE!</v>
      </c>
      <c r="D131" s="66" t="e">
        <f ca="1">ModèleCalcCompar!B81</f>
        <v>#VALUE!</v>
      </c>
      <c r="H131" s="70"/>
    </row>
  </sheetData>
  <dataValidations count="4">
    <dataValidation type="list" allowBlank="1" showInputMessage="1" showErrorMessage="1" sqref="C3">
      <formula1>Install_Ref</formula1>
    </dataValidation>
    <dataValidation type="list" allowBlank="1" showInputMessage="1" showErrorMessage="1" sqref="D3">
      <formula1>Install_compar</formula1>
    </dataValidation>
    <dataValidation type="list" allowBlank="1" showInputMessage="1" showErrorMessage="1" sqref="B2">
      <formula1>Scenario</formula1>
    </dataValidation>
    <dataValidation type="list" allowBlank="1" showInputMessage="1" showErrorMessage="1" sqref="B20">
      <formula1>Ref_chaleur</formula1>
    </dataValidation>
  </dataValidations>
  <hyperlinks>
    <hyperlink ref="B121" r:id="rId1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82"/>
  <sheetViews>
    <sheetView showZeros="0" workbookViewId="0">
      <pane ySplit="2" topLeftCell="A3" activePane="bottomLeft" state="frozen"/>
      <selection pane="bottomLeft" activeCell="U12" sqref="U12"/>
    </sheetView>
  </sheetViews>
  <sheetFormatPr baseColWidth="10" defaultRowHeight="11.25"/>
  <cols>
    <col min="1" max="1" width="32.5703125" style="2" customWidth="1"/>
    <col min="2" max="34" width="11.42578125" style="2"/>
    <col min="35" max="35" width="8.7109375" style="2" bestFit="1" customWidth="1"/>
    <col min="36" max="16384" width="11.42578125" style="2"/>
  </cols>
  <sheetData>
    <row r="1" spans="1:44" s="9" customFormat="1">
      <c r="A1" s="9" t="s">
        <v>8</v>
      </c>
      <c r="C1" s="9">
        <v>0</v>
      </c>
      <c r="D1" s="9">
        <v>1</v>
      </c>
      <c r="E1" s="9">
        <v>2</v>
      </c>
      <c r="F1" s="9">
        <v>3</v>
      </c>
      <c r="G1" s="9">
        <v>4</v>
      </c>
      <c r="H1" s="9">
        <v>5</v>
      </c>
      <c r="I1" s="9">
        <v>6</v>
      </c>
      <c r="J1" s="9">
        <v>7</v>
      </c>
      <c r="K1" s="9">
        <v>8</v>
      </c>
      <c r="L1" s="9">
        <v>9</v>
      </c>
      <c r="M1" s="9">
        <v>10</v>
      </c>
      <c r="N1" s="9">
        <v>11</v>
      </c>
      <c r="O1" s="9">
        <v>12</v>
      </c>
      <c r="P1" s="9">
        <v>13</v>
      </c>
      <c r="Q1" s="9">
        <v>14</v>
      </c>
      <c r="R1" s="9">
        <v>15</v>
      </c>
      <c r="S1" s="9">
        <v>16</v>
      </c>
      <c r="T1" s="9">
        <v>17</v>
      </c>
      <c r="U1" s="9">
        <v>18</v>
      </c>
      <c r="V1" s="9">
        <v>19</v>
      </c>
      <c r="W1" s="9">
        <v>20</v>
      </c>
      <c r="X1" s="9">
        <v>21</v>
      </c>
      <c r="Y1" s="9">
        <v>22</v>
      </c>
      <c r="Z1" s="9">
        <v>23</v>
      </c>
      <c r="AA1" s="9">
        <v>24</v>
      </c>
      <c r="AB1" s="9">
        <v>25</v>
      </c>
      <c r="AC1" s="9">
        <v>26</v>
      </c>
      <c r="AD1" s="9">
        <v>27</v>
      </c>
      <c r="AE1" s="9">
        <v>28</v>
      </c>
      <c r="AF1" s="9">
        <v>29</v>
      </c>
      <c r="AG1" s="9">
        <v>30</v>
      </c>
      <c r="AH1" s="9">
        <v>31</v>
      </c>
      <c r="AI1" s="9">
        <v>32</v>
      </c>
      <c r="AJ1" s="9">
        <v>33</v>
      </c>
      <c r="AK1" s="9">
        <v>34</v>
      </c>
      <c r="AL1" s="9">
        <v>35</v>
      </c>
      <c r="AM1" s="9">
        <v>36</v>
      </c>
      <c r="AN1" s="9">
        <v>37</v>
      </c>
      <c r="AO1" s="9">
        <v>38</v>
      </c>
      <c r="AP1" s="9">
        <v>39</v>
      </c>
      <c r="AQ1" s="9">
        <v>40</v>
      </c>
      <c r="AR1" s="9">
        <v>41</v>
      </c>
    </row>
    <row r="2" spans="1:44" s="9" customFormat="1">
      <c r="A2" s="9" t="s">
        <v>6</v>
      </c>
      <c r="C2" s="56">
        <f>'HYP-SCENARIO-RES'!B8</f>
        <v>2014</v>
      </c>
      <c r="D2" s="56">
        <f>C2+1</f>
        <v>2015</v>
      </c>
      <c r="E2" s="56">
        <f t="shared" ref="E2:AR2" si="0">D2+1</f>
        <v>2016</v>
      </c>
      <c r="F2" s="56">
        <f t="shared" si="0"/>
        <v>2017</v>
      </c>
      <c r="G2" s="56">
        <f t="shared" si="0"/>
        <v>2018</v>
      </c>
      <c r="H2" s="56">
        <f t="shared" si="0"/>
        <v>2019</v>
      </c>
      <c r="I2" s="56">
        <f t="shared" si="0"/>
        <v>2020</v>
      </c>
      <c r="J2" s="56">
        <f t="shared" si="0"/>
        <v>2021</v>
      </c>
      <c r="K2" s="56">
        <f t="shared" si="0"/>
        <v>2022</v>
      </c>
      <c r="L2" s="56">
        <f t="shared" si="0"/>
        <v>2023</v>
      </c>
      <c r="M2" s="56">
        <f t="shared" si="0"/>
        <v>2024</v>
      </c>
      <c r="N2" s="56">
        <f t="shared" si="0"/>
        <v>2025</v>
      </c>
      <c r="O2" s="56">
        <f t="shared" si="0"/>
        <v>2026</v>
      </c>
      <c r="P2" s="56">
        <f t="shared" si="0"/>
        <v>2027</v>
      </c>
      <c r="Q2" s="56">
        <f t="shared" si="0"/>
        <v>2028</v>
      </c>
      <c r="R2" s="56">
        <f t="shared" si="0"/>
        <v>2029</v>
      </c>
      <c r="S2" s="56">
        <f t="shared" si="0"/>
        <v>2030</v>
      </c>
      <c r="T2" s="56">
        <f t="shared" si="0"/>
        <v>2031</v>
      </c>
      <c r="U2" s="56">
        <f t="shared" si="0"/>
        <v>2032</v>
      </c>
      <c r="V2" s="56">
        <f t="shared" si="0"/>
        <v>2033</v>
      </c>
      <c r="W2" s="56">
        <f t="shared" si="0"/>
        <v>2034</v>
      </c>
      <c r="X2" s="56">
        <f t="shared" si="0"/>
        <v>2035</v>
      </c>
      <c r="Y2" s="56">
        <f t="shared" si="0"/>
        <v>2036</v>
      </c>
      <c r="Z2" s="56">
        <f t="shared" si="0"/>
        <v>2037</v>
      </c>
      <c r="AA2" s="56">
        <f t="shared" si="0"/>
        <v>2038</v>
      </c>
      <c r="AB2" s="56">
        <f t="shared" si="0"/>
        <v>2039</v>
      </c>
      <c r="AC2" s="56">
        <f t="shared" si="0"/>
        <v>2040</v>
      </c>
      <c r="AD2" s="56">
        <f t="shared" si="0"/>
        <v>2041</v>
      </c>
      <c r="AE2" s="56">
        <f t="shared" si="0"/>
        <v>2042</v>
      </c>
      <c r="AF2" s="56">
        <f t="shared" si="0"/>
        <v>2043</v>
      </c>
      <c r="AG2" s="56">
        <f t="shared" si="0"/>
        <v>2044</v>
      </c>
      <c r="AH2" s="56">
        <f t="shared" si="0"/>
        <v>2045</v>
      </c>
      <c r="AI2" s="56">
        <f t="shared" si="0"/>
        <v>2046</v>
      </c>
      <c r="AJ2" s="56">
        <f t="shared" si="0"/>
        <v>2047</v>
      </c>
      <c r="AK2" s="56">
        <f t="shared" si="0"/>
        <v>2048</v>
      </c>
      <c r="AL2" s="56">
        <f t="shared" si="0"/>
        <v>2049</v>
      </c>
      <c r="AM2" s="56">
        <f t="shared" si="0"/>
        <v>2050</v>
      </c>
      <c r="AN2" s="56">
        <f t="shared" si="0"/>
        <v>2051</v>
      </c>
      <c r="AO2" s="56">
        <f t="shared" si="0"/>
        <v>2052</v>
      </c>
      <c r="AP2" s="56">
        <f t="shared" si="0"/>
        <v>2053</v>
      </c>
      <c r="AQ2" s="56">
        <f t="shared" si="0"/>
        <v>2054</v>
      </c>
      <c r="AR2" s="56">
        <f t="shared" si="0"/>
        <v>2055</v>
      </c>
    </row>
    <row r="4" spans="1:44">
      <c r="A4" s="8" t="s">
        <v>7</v>
      </c>
    </row>
    <row r="6" spans="1:44" s="9" customFormat="1">
      <c r="A6" s="9" t="s">
        <v>24</v>
      </c>
    </row>
    <row r="8" spans="1:44" s="30" customFormat="1">
      <c r="A8" s="30" t="s">
        <v>25</v>
      </c>
    </row>
    <row r="9" spans="1:44" s="11" customFormat="1"/>
    <row r="10" spans="1:44">
      <c r="A10" s="2" t="s">
        <v>135</v>
      </c>
      <c r="C10" s="2" t="b">
        <f>IF(AND((C1&gt;='HYP-SCENARIO-RES'!$C$73),('HYP-SCENARIO-RES'!$C$74&gt;ModèleCalcREF!C1-'HYP-SCENARIO-RES'!$C$73)),TRUE,FALSE)</f>
        <v>0</v>
      </c>
      <c r="D10" s="2" t="b">
        <f>IF(AND((D1&gt;='HYP-SCENARIO-RES'!$C$73),('HYP-SCENARIO-RES'!$C$74&gt;ModèleCalcREF!D1-'HYP-SCENARIO-RES'!$C$73)),TRUE,FALSE)</f>
        <v>0</v>
      </c>
      <c r="E10" s="2" t="b">
        <f>IF(AND((E1&gt;='HYP-SCENARIO-RES'!$C$73),('HYP-SCENARIO-RES'!$C$74&gt;ModèleCalcREF!E1-'HYP-SCENARIO-RES'!$C$73)),TRUE,FALSE)</f>
        <v>0</v>
      </c>
      <c r="F10" s="2" t="b">
        <f>IF(AND((F1&gt;='HYP-SCENARIO-RES'!$C$73),('HYP-SCENARIO-RES'!$C$74&gt;ModèleCalcREF!F1-'HYP-SCENARIO-RES'!$C$73)),TRUE,FALSE)</f>
        <v>0</v>
      </c>
      <c r="G10" s="2" t="b">
        <f>IF(AND((G1&gt;='HYP-SCENARIO-RES'!$C$73),('HYP-SCENARIO-RES'!$C$74&gt;ModèleCalcREF!G1-'HYP-SCENARIO-RES'!$C$73)),TRUE,FALSE)</f>
        <v>0</v>
      </c>
      <c r="H10" s="2" t="b">
        <f>IF(AND((H1&gt;='HYP-SCENARIO-RES'!$C$73),('HYP-SCENARIO-RES'!$C$74&gt;ModèleCalcREF!H1-'HYP-SCENARIO-RES'!$C$73)),TRUE,FALSE)</f>
        <v>0</v>
      </c>
      <c r="I10" s="2" t="b">
        <f>IF(AND((I1&gt;='HYP-SCENARIO-RES'!$C$73),('HYP-SCENARIO-RES'!$C$74&gt;ModèleCalcREF!I1-'HYP-SCENARIO-RES'!$C$73)),TRUE,FALSE)</f>
        <v>0</v>
      </c>
      <c r="J10" s="2" t="b">
        <f>IF(AND((J1&gt;='HYP-SCENARIO-RES'!$C$73),('HYP-SCENARIO-RES'!$C$74&gt;ModèleCalcREF!J1-'HYP-SCENARIO-RES'!$C$73)),TRUE,FALSE)</f>
        <v>0</v>
      </c>
      <c r="K10" s="2" t="b">
        <f>IF(AND((K1&gt;='HYP-SCENARIO-RES'!$C$73),('HYP-SCENARIO-RES'!$C$74&gt;ModèleCalcREF!K1-'HYP-SCENARIO-RES'!$C$73)),TRUE,FALSE)</f>
        <v>0</v>
      </c>
      <c r="L10" s="2" t="b">
        <f>IF(AND((L1&gt;='HYP-SCENARIO-RES'!$C$73),('HYP-SCENARIO-RES'!$C$74&gt;ModèleCalcREF!L1-'HYP-SCENARIO-RES'!$C$73)),TRUE,FALSE)</f>
        <v>0</v>
      </c>
      <c r="M10" s="2" t="b">
        <f>IF(AND((M1&gt;='HYP-SCENARIO-RES'!$C$73),('HYP-SCENARIO-RES'!$C$74&gt;ModèleCalcREF!M1-'HYP-SCENARIO-RES'!$C$73)),TRUE,FALSE)</f>
        <v>0</v>
      </c>
      <c r="N10" s="2" t="b">
        <f>IF(AND((N1&gt;='HYP-SCENARIO-RES'!$C$73),('HYP-SCENARIO-RES'!$C$74&gt;ModèleCalcREF!N1-'HYP-SCENARIO-RES'!$C$73)),TRUE,FALSE)</f>
        <v>0</v>
      </c>
      <c r="O10" s="2" t="b">
        <f>IF(AND((O1&gt;='HYP-SCENARIO-RES'!$C$73),('HYP-SCENARIO-RES'!$C$74&gt;ModèleCalcREF!O1-'HYP-SCENARIO-RES'!$C$73)),TRUE,FALSE)</f>
        <v>0</v>
      </c>
      <c r="P10" s="2" t="b">
        <f>IF(AND((P1&gt;='HYP-SCENARIO-RES'!$C$73),('HYP-SCENARIO-RES'!$C$74&gt;ModèleCalcREF!P1-'HYP-SCENARIO-RES'!$C$73)),TRUE,FALSE)</f>
        <v>0</v>
      </c>
      <c r="Q10" s="2" t="b">
        <f>IF(AND((Q1&gt;='HYP-SCENARIO-RES'!$C$73),('HYP-SCENARIO-RES'!$C$74&gt;ModèleCalcREF!Q1-'HYP-SCENARIO-RES'!$C$73)),TRUE,FALSE)</f>
        <v>0</v>
      </c>
      <c r="R10" s="2" t="b">
        <f>IF(AND((R1&gt;='HYP-SCENARIO-RES'!$C$73),('HYP-SCENARIO-RES'!$C$74&gt;ModèleCalcREF!R1-'HYP-SCENARIO-RES'!$C$73)),TRUE,FALSE)</f>
        <v>0</v>
      </c>
      <c r="S10" s="2" t="b">
        <f>IF(AND((S1&gt;='HYP-SCENARIO-RES'!$C$73),('HYP-SCENARIO-RES'!$C$74&gt;ModèleCalcREF!S1-'HYP-SCENARIO-RES'!$C$73)),TRUE,FALSE)</f>
        <v>0</v>
      </c>
      <c r="T10" s="2" t="b">
        <f>IF(AND((T1&gt;='HYP-SCENARIO-RES'!$C$73),('HYP-SCENARIO-RES'!$C$74&gt;ModèleCalcREF!T1-'HYP-SCENARIO-RES'!$C$73)),TRUE,FALSE)</f>
        <v>0</v>
      </c>
      <c r="U10" s="2" t="b">
        <f>IF(AND((U1&gt;='HYP-SCENARIO-RES'!$C$73),('HYP-SCENARIO-RES'!$C$74&gt;ModèleCalcREF!U1-'HYP-SCENARIO-RES'!$C$73)),TRUE,FALSE)</f>
        <v>0</v>
      </c>
      <c r="V10" s="2" t="b">
        <f>IF(AND((V1&gt;='HYP-SCENARIO-RES'!$C$73),('HYP-SCENARIO-RES'!$C$74&gt;ModèleCalcREF!V1-'HYP-SCENARIO-RES'!$C$73)),TRUE,FALSE)</f>
        <v>0</v>
      </c>
      <c r="W10" s="2" t="b">
        <f>IF(AND((W1&gt;='HYP-SCENARIO-RES'!$C$73),('HYP-SCENARIO-RES'!$C$74&gt;ModèleCalcREF!W1-'HYP-SCENARIO-RES'!$C$73)),TRUE,FALSE)</f>
        <v>0</v>
      </c>
      <c r="X10" s="2" t="b">
        <f>IF(AND((X1&gt;='HYP-SCENARIO-RES'!$C$73),('HYP-SCENARIO-RES'!$C$74&gt;ModèleCalcREF!X1-'HYP-SCENARIO-RES'!$C$73)),TRUE,FALSE)</f>
        <v>0</v>
      </c>
      <c r="Y10" s="2" t="b">
        <f>IF(AND((Y1&gt;='HYP-SCENARIO-RES'!$C$73),('HYP-SCENARIO-RES'!$C$74&gt;ModèleCalcREF!Y1-'HYP-SCENARIO-RES'!$C$73)),TRUE,FALSE)</f>
        <v>0</v>
      </c>
      <c r="Z10" s="2" t="b">
        <f>IF(AND((Z1&gt;='HYP-SCENARIO-RES'!$C$73),('HYP-SCENARIO-RES'!$C$74&gt;ModèleCalcREF!Z1-'HYP-SCENARIO-RES'!$C$73)),TRUE,FALSE)</f>
        <v>0</v>
      </c>
      <c r="AA10" s="2" t="b">
        <f>IF(AND((AA1&gt;='HYP-SCENARIO-RES'!$C$73),('HYP-SCENARIO-RES'!$C$74&gt;ModèleCalcREF!AA1-'HYP-SCENARIO-RES'!$C$73)),TRUE,FALSE)</f>
        <v>0</v>
      </c>
      <c r="AB10" s="2" t="b">
        <f>IF(AND((AB1&gt;='HYP-SCENARIO-RES'!$C$73),('HYP-SCENARIO-RES'!$C$74&gt;ModèleCalcREF!AB1-'HYP-SCENARIO-RES'!$C$73)),TRUE,FALSE)</f>
        <v>0</v>
      </c>
      <c r="AC10" s="2" t="b">
        <f>IF(AND((AC1&gt;='HYP-SCENARIO-RES'!$C$73),('HYP-SCENARIO-RES'!$C$74&gt;ModèleCalcREF!AC1-'HYP-SCENARIO-RES'!$C$73)),TRUE,FALSE)</f>
        <v>0</v>
      </c>
      <c r="AD10" s="2" t="b">
        <f>IF(AND((AD1&gt;='HYP-SCENARIO-RES'!$C$73),('HYP-SCENARIO-RES'!$C$74&gt;ModèleCalcREF!AD1-'HYP-SCENARIO-RES'!$C$73)),TRUE,FALSE)</f>
        <v>0</v>
      </c>
      <c r="AE10" s="2" t="b">
        <f>IF(AND((AE1&gt;='HYP-SCENARIO-RES'!$C$73),('HYP-SCENARIO-RES'!$C$74&gt;ModèleCalcREF!AE1-'HYP-SCENARIO-RES'!$C$73)),TRUE,FALSE)</f>
        <v>0</v>
      </c>
      <c r="AF10" s="2" t="b">
        <f>IF(AND((AF1&gt;='HYP-SCENARIO-RES'!$C$73),('HYP-SCENARIO-RES'!$C$74&gt;ModèleCalcREF!AF1-'HYP-SCENARIO-RES'!$C$73)),TRUE,FALSE)</f>
        <v>0</v>
      </c>
      <c r="AG10" s="2" t="b">
        <f>IF(AND((AG1&gt;='HYP-SCENARIO-RES'!$C$73),('HYP-SCENARIO-RES'!$C$74&gt;ModèleCalcREF!AG1-'HYP-SCENARIO-RES'!$C$73)),TRUE,FALSE)</f>
        <v>0</v>
      </c>
      <c r="AH10" s="2" t="b">
        <f>IF(AND((AH1&gt;='HYP-SCENARIO-RES'!$C$73),('HYP-SCENARIO-RES'!$C$74&gt;ModèleCalcREF!AH1-'HYP-SCENARIO-RES'!$C$73)),TRUE,FALSE)</f>
        <v>0</v>
      </c>
      <c r="AI10" s="2" t="b">
        <f>IF(AND((AI1&gt;='HYP-SCENARIO-RES'!$C$73),('HYP-SCENARIO-RES'!$C$74&gt;ModèleCalcREF!AI1-'HYP-SCENARIO-RES'!$C$73)),TRUE,FALSE)</f>
        <v>0</v>
      </c>
      <c r="AJ10" s="2" t="b">
        <f>IF(AND((AJ1&gt;='HYP-SCENARIO-RES'!$C$73),('HYP-SCENARIO-RES'!$C$74&gt;ModèleCalcREF!AJ1-'HYP-SCENARIO-RES'!$C$73)),TRUE,FALSE)</f>
        <v>0</v>
      </c>
      <c r="AK10" s="2" t="b">
        <f>IF(AND((AK1&gt;='HYP-SCENARIO-RES'!$C$73),('HYP-SCENARIO-RES'!$C$74&gt;ModèleCalcREF!AK1-'HYP-SCENARIO-RES'!$C$73)),TRUE,FALSE)</f>
        <v>0</v>
      </c>
      <c r="AL10" s="2" t="b">
        <f>IF(AND((AL1&gt;='HYP-SCENARIO-RES'!$C$73),('HYP-SCENARIO-RES'!$C$74&gt;ModèleCalcREF!AL1-'HYP-SCENARIO-RES'!$C$73)),TRUE,FALSE)</f>
        <v>0</v>
      </c>
      <c r="AM10" s="2" t="b">
        <f>IF(AND((AM1&gt;='HYP-SCENARIO-RES'!$C$73),('HYP-SCENARIO-RES'!$C$74&gt;ModèleCalcREF!AM1-'HYP-SCENARIO-RES'!$C$73)),TRUE,FALSE)</f>
        <v>0</v>
      </c>
      <c r="AN10" s="2" t="b">
        <f>IF(AND((AN1&gt;='HYP-SCENARIO-RES'!$C$73),('HYP-SCENARIO-RES'!$C$74&gt;ModèleCalcREF!AN1-'HYP-SCENARIO-RES'!$C$73)),TRUE,FALSE)</f>
        <v>0</v>
      </c>
      <c r="AO10" s="2" t="b">
        <f>IF(AND((AO1&gt;='HYP-SCENARIO-RES'!$C$73),('HYP-SCENARIO-RES'!$C$74&gt;ModèleCalcREF!AO1-'HYP-SCENARIO-RES'!$C$73)),TRUE,FALSE)</f>
        <v>0</v>
      </c>
      <c r="AP10" s="2" t="b">
        <f>IF(AND((AP1&gt;='HYP-SCENARIO-RES'!$C$73),('HYP-SCENARIO-RES'!$C$74&gt;ModèleCalcREF!AP1-'HYP-SCENARIO-RES'!$C$73)),TRUE,FALSE)</f>
        <v>0</v>
      </c>
      <c r="AQ10" s="2" t="b">
        <f>IF(AND((AQ1&gt;='HYP-SCENARIO-RES'!$C$73),('HYP-SCENARIO-RES'!$C$74&gt;ModèleCalcREF!AQ1-'HYP-SCENARIO-RES'!$C$73)),TRUE,FALSE)</f>
        <v>0</v>
      </c>
      <c r="AR10" s="2" t="b">
        <f>IF(AND((AR1&gt;='HYP-SCENARIO-RES'!$C$73),('HYP-SCENARIO-RES'!$C$74&gt;ModèleCalcREF!AR1-'HYP-SCENARIO-RES'!$C$73)),TRUE,FALSE)</f>
        <v>0</v>
      </c>
    </row>
    <row r="11" spans="1:44">
      <c r="A11" s="2" t="s">
        <v>93</v>
      </c>
      <c r="C11" s="2" t="b">
        <f>IF(AND((C1&gt;='HYP-SCENARIO-RES'!$C$99),('HYP-SCENARIO-RES'!$C$100&gt;ModèleCalcREF!C1-'HYP-SCENARIO-RES'!$C$99)),TRUE,FALSE)</f>
        <v>0</v>
      </c>
      <c r="D11" s="2" t="b">
        <f>IF(AND((D1&gt;='HYP-SCENARIO-RES'!$C$99),('HYP-SCENARIO-RES'!$C$100&gt;ModèleCalcREF!D1-'HYP-SCENARIO-RES'!$C$99)),TRUE,FALSE)</f>
        <v>0</v>
      </c>
      <c r="E11" s="2" t="b">
        <f>IF(AND((E1&gt;='HYP-SCENARIO-RES'!$C$99),('HYP-SCENARIO-RES'!$C$100&gt;ModèleCalcREF!E1-'HYP-SCENARIO-RES'!$C$99)),TRUE,FALSE)</f>
        <v>0</v>
      </c>
      <c r="F11" s="2" t="b">
        <f>IF(AND((F1&gt;='HYP-SCENARIO-RES'!$C$99),('HYP-SCENARIO-RES'!$C$100&gt;ModèleCalcREF!F1-'HYP-SCENARIO-RES'!$C$99)),TRUE,FALSE)</f>
        <v>0</v>
      </c>
      <c r="G11" s="2" t="b">
        <f>IF(AND((G1&gt;='HYP-SCENARIO-RES'!$C$99),('HYP-SCENARIO-RES'!$C$100&gt;ModèleCalcREF!G1-'HYP-SCENARIO-RES'!$C$99)),TRUE,FALSE)</f>
        <v>0</v>
      </c>
      <c r="H11" s="2" t="b">
        <f>IF(AND((H1&gt;='HYP-SCENARIO-RES'!$C$99),('HYP-SCENARIO-RES'!$C$100&gt;ModèleCalcREF!H1-'HYP-SCENARIO-RES'!$C$99)),TRUE,FALSE)</f>
        <v>0</v>
      </c>
      <c r="I11" s="2" t="b">
        <f>IF(AND((I1&gt;='HYP-SCENARIO-RES'!$C$99),('HYP-SCENARIO-RES'!$C$100&gt;ModèleCalcREF!I1-'HYP-SCENARIO-RES'!$C$99)),TRUE,FALSE)</f>
        <v>0</v>
      </c>
      <c r="J11" s="2" t="b">
        <f>IF(AND((J1&gt;='HYP-SCENARIO-RES'!$C$99),('HYP-SCENARIO-RES'!$C$100&gt;ModèleCalcREF!J1-'HYP-SCENARIO-RES'!$C$99)),TRUE,FALSE)</f>
        <v>0</v>
      </c>
      <c r="K11" s="2" t="b">
        <f>IF(AND((K1&gt;='HYP-SCENARIO-RES'!$C$99),('HYP-SCENARIO-RES'!$C$100&gt;ModèleCalcREF!K1-'HYP-SCENARIO-RES'!$C$99)),TRUE,FALSE)</f>
        <v>0</v>
      </c>
      <c r="L11" s="2" t="b">
        <f>IF(AND((L1&gt;='HYP-SCENARIO-RES'!$C$99),('HYP-SCENARIO-RES'!$C$100&gt;ModèleCalcREF!L1-'HYP-SCENARIO-RES'!$C$99)),TRUE,FALSE)</f>
        <v>0</v>
      </c>
      <c r="M11" s="2" t="b">
        <f>IF(AND((M1&gt;='HYP-SCENARIO-RES'!$C$99),('HYP-SCENARIO-RES'!$C$100&gt;ModèleCalcREF!M1-'HYP-SCENARIO-RES'!$C$99)),TRUE,FALSE)</f>
        <v>0</v>
      </c>
      <c r="N11" s="2" t="b">
        <f>IF(AND((N1&gt;='HYP-SCENARIO-RES'!$C$99),('HYP-SCENARIO-RES'!$C$100&gt;ModèleCalcREF!N1-'HYP-SCENARIO-RES'!$C$99)),TRUE,FALSE)</f>
        <v>0</v>
      </c>
      <c r="O11" s="2" t="b">
        <f>IF(AND((O1&gt;='HYP-SCENARIO-RES'!$C$99),('HYP-SCENARIO-RES'!$C$100&gt;ModèleCalcREF!O1-'HYP-SCENARIO-RES'!$C$99)),TRUE,FALSE)</f>
        <v>0</v>
      </c>
      <c r="P11" s="2" t="b">
        <f>IF(AND((P1&gt;='HYP-SCENARIO-RES'!$C$99),('HYP-SCENARIO-RES'!$C$100&gt;ModèleCalcREF!P1-'HYP-SCENARIO-RES'!$C$99)),TRUE,FALSE)</f>
        <v>0</v>
      </c>
      <c r="Q11" s="2" t="b">
        <f>IF(AND((Q1&gt;='HYP-SCENARIO-RES'!$C$99),('HYP-SCENARIO-RES'!$C$100&gt;ModèleCalcREF!Q1-'HYP-SCENARIO-RES'!$C$99)),TRUE,FALSE)</f>
        <v>0</v>
      </c>
      <c r="R11" s="2" t="b">
        <f>IF(AND((R1&gt;='HYP-SCENARIO-RES'!$C$99),('HYP-SCENARIO-RES'!$C$100&gt;ModèleCalcREF!R1-'HYP-SCENARIO-RES'!$C$99)),TRUE,FALSE)</f>
        <v>0</v>
      </c>
      <c r="S11" s="2" t="b">
        <f>IF(AND((S1&gt;='HYP-SCENARIO-RES'!$C$99),('HYP-SCENARIO-RES'!$C$100&gt;ModèleCalcREF!S1-'HYP-SCENARIO-RES'!$C$99)),TRUE,FALSE)</f>
        <v>0</v>
      </c>
      <c r="T11" s="2" t="b">
        <f>IF(AND((T1&gt;='HYP-SCENARIO-RES'!$C$99),('HYP-SCENARIO-RES'!$C$100&gt;ModèleCalcREF!T1-'HYP-SCENARIO-RES'!$C$99)),TRUE,FALSE)</f>
        <v>0</v>
      </c>
      <c r="U11" s="2" t="b">
        <f>IF(AND((U1&gt;='HYP-SCENARIO-RES'!$C$99),('HYP-SCENARIO-RES'!$C$100&gt;ModèleCalcREF!U1-'HYP-SCENARIO-RES'!$C$99)),TRUE,FALSE)</f>
        <v>0</v>
      </c>
      <c r="V11" s="2" t="b">
        <f>IF(AND((V1&gt;='HYP-SCENARIO-RES'!$C$99),('HYP-SCENARIO-RES'!$C$100&gt;ModèleCalcREF!V1-'HYP-SCENARIO-RES'!$C$99)),TRUE,FALSE)</f>
        <v>0</v>
      </c>
      <c r="W11" s="2" t="b">
        <f>IF(AND((W1&gt;='HYP-SCENARIO-RES'!$C$99),('HYP-SCENARIO-RES'!$C$100&gt;ModèleCalcREF!W1-'HYP-SCENARIO-RES'!$C$99)),TRUE,FALSE)</f>
        <v>0</v>
      </c>
      <c r="X11" s="2" t="b">
        <f>IF(AND((X1&gt;='HYP-SCENARIO-RES'!$C$99),('HYP-SCENARIO-RES'!$C$100&gt;ModèleCalcREF!X1-'HYP-SCENARIO-RES'!$C$99)),TRUE,FALSE)</f>
        <v>0</v>
      </c>
      <c r="Y11" s="2" t="b">
        <f>IF(AND((Y1&gt;='HYP-SCENARIO-RES'!$C$99),('HYP-SCENARIO-RES'!$C$100&gt;ModèleCalcREF!Y1-'HYP-SCENARIO-RES'!$C$99)),TRUE,FALSE)</f>
        <v>0</v>
      </c>
      <c r="Z11" s="2" t="b">
        <f>IF(AND((Z1&gt;='HYP-SCENARIO-RES'!$C$99),('HYP-SCENARIO-RES'!$C$100&gt;ModèleCalcREF!Z1-'HYP-SCENARIO-RES'!$C$99)),TRUE,FALSE)</f>
        <v>0</v>
      </c>
      <c r="AA11" s="2" t="b">
        <f>IF(AND((AA1&gt;='HYP-SCENARIO-RES'!$C$99),('HYP-SCENARIO-RES'!$C$100&gt;ModèleCalcREF!AA1-'HYP-SCENARIO-RES'!$C$99)),TRUE,FALSE)</f>
        <v>0</v>
      </c>
      <c r="AB11" s="2" t="b">
        <f>IF(AND((AB1&gt;='HYP-SCENARIO-RES'!$C$99),('HYP-SCENARIO-RES'!$C$100&gt;ModèleCalcREF!AB1-'HYP-SCENARIO-RES'!$C$99)),TRUE,FALSE)</f>
        <v>0</v>
      </c>
      <c r="AC11" s="2" t="b">
        <f>IF(AND((AC1&gt;='HYP-SCENARIO-RES'!$C$99),('HYP-SCENARIO-RES'!$C$100&gt;ModèleCalcREF!AC1-'HYP-SCENARIO-RES'!$C$99)),TRUE,FALSE)</f>
        <v>0</v>
      </c>
      <c r="AD11" s="2" t="b">
        <f>IF(AND((AD1&gt;='HYP-SCENARIO-RES'!$C$99),('HYP-SCENARIO-RES'!$C$100&gt;ModèleCalcREF!AD1-'HYP-SCENARIO-RES'!$C$99)),TRUE,FALSE)</f>
        <v>0</v>
      </c>
      <c r="AE11" s="2" t="b">
        <f>IF(AND((AE1&gt;='HYP-SCENARIO-RES'!$C$99),('HYP-SCENARIO-RES'!$C$100&gt;ModèleCalcREF!AE1-'HYP-SCENARIO-RES'!$C$99)),TRUE,FALSE)</f>
        <v>0</v>
      </c>
      <c r="AF11" s="2" t="b">
        <f>IF(AND((AF1&gt;='HYP-SCENARIO-RES'!$C$99),('HYP-SCENARIO-RES'!$C$100&gt;ModèleCalcREF!AF1-'HYP-SCENARIO-RES'!$C$99)),TRUE,FALSE)</f>
        <v>0</v>
      </c>
      <c r="AG11" s="2" t="b">
        <f>IF(AND((AG1&gt;='HYP-SCENARIO-RES'!$C$99),('HYP-SCENARIO-RES'!$C$100&gt;ModèleCalcREF!AG1-'HYP-SCENARIO-RES'!$C$99)),TRUE,FALSE)</f>
        <v>0</v>
      </c>
      <c r="AH11" s="2" t="b">
        <f>IF(AND((AH1&gt;='HYP-SCENARIO-RES'!$C$99),('HYP-SCENARIO-RES'!$C$100&gt;ModèleCalcREF!AH1-'HYP-SCENARIO-RES'!$C$99)),TRUE,FALSE)</f>
        <v>0</v>
      </c>
      <c r="AI11" s="2" t="b">
        <f>IF(AND((AI1&gt;='HYP-SCENARIO-RES'!$C$99),('HYP-SCENARIO-RES'!$C$100&gt;ModèleCalcREF!AI1-'HYP-SCENARIO-RES'!$C$99)),TRUE,FALSE)</f>
        <v>0</v>
      </c>
      <c r="AJ11" s="2" t="b">
        <f>IF(AND((AJ1&gt;='HYP-SCENARIO-RES'!$C$99),('HYP-SCENARIO-RES'!$C$100&gt;ModèleCalcREF!AJ1-'HYP-SCENARIO-RES'!$C$99)),TRUE,FALSE)</f>
        <v>0</v>
      </c>
      <c r="AK11" s="2" t="b">
        <f>IF(AND((AK1&gt;='HYP-SCENARIO-RES'!$C$99),('HYP-SCENARIO-RES'!$C$100&gt;ModèleCalcREF!AK1-'HYP-SCENARIO-RES'!$C$99)),TRUE,FALSE)</f>
        <v>0</v>
      </c>
      <c r="AL11" s="2" t="b">
        <f>IF(AND((AL1&gt;='HYP-SCENARIO-RES'!$C$99),('HYP-SCENARIO-RES'!$C$100&gt;ModèleCalcREF!AL1-'HYP-SCENARIO-RES'!$C$99)),TRUE,FALSE)</f>
        <v>0</v>
      </c>
      <c r="AM11" s="2" t="b">
        <f>IF(AND((AM1&gt;='HYP-SCENARIO-RES'!$C$99),('HYP-SCENARIO-RES'!$C$100&gt;ModèleCalcREF!AM1-'HYP-SCENARIO-RES'!$C$99)),TRUE,FALSE)</f>
        <v>0</v>
      </c>
      <c r="AN11" s="2" t="b">
        <f>IF(AND((AN1&gt;='HYP-SCENARIO-RES'!$C$99),('HYP-SCENARIO-RES'!$C$100&gt;ModèleCalcREF!AN1-'HYP-SCENARIO-RES'!$C$99)),TRUE,FALSE)</f>
        <v>0</v>
      </c>
      <c r="AO11" s="2" t="b">
        <f>IF(AND((AO1&gt;='HYP-SCENARIO-RES'!$C$99),('HYP-SCENARIO-RES'!$C$100&gt;ModèleCalcREF!AO1-'HYP-SCENARIO-RES'!$C$99)),TRUE,FALSE)</f>
        <v>0</v>
      </c>
      <c r="AP11" s="2" t="b">
        <f>IF(AND((AP1&gt;='HYP-SCENARIO-RES'!$C$99),('HYP-SCENARIO-RES'!$C$100&gt;ModèleCalcREF!AP1-'HYP-SCENARIO-RES'!$C$99)),TRUE,FALSE)</f>
        <v>0</v>
      </c>
      <c r="AQ11" s="2" t="b">
        <f>IF(AND((AQ1&gt;='HYP-SCENARIO-RES'!$C$99),('HYP-SCENARIO-RES'!$C$100&gt;ModèleCalcREF!AQ1-'HYP-SCENARIO-RES'!$C$99)),TRUE,FALSE)</f>
        <v>0</v>
      </c>
      <c r="AR11" s="2" t="b">
        <f>IF(AND((AR1&gt;='HYP-SCENARIO-RES'!$C$99),('HYP-SCENARIO-RES'!$C$100&gt;ModèleCalcREF!AR1-'HYP-SCENARIO-RES'!$C$99)),TRUE,FALSE)</f>
        <v>0</v>
      </c>
    </row>
    <row r="12" spans="1:44">
      <c r="A12" s="2" t="s">
        <v>146</v>
      </c>
      <c r="C12" s="2" t="b">
        <f>IF(AND(C10=TRUE, 'HYP-SCENARIO-RES'!$C$122+'HYP-SCENARIO-RES'!$C$99&gt;ModèleCalcREF!C1),TRUE,FALSE)</f>
        <v>0</v>
      </c>
      <c r="D12" s="2" t="b">
        <f>IF(AND(D10=TRUE, 'HYP-SCENARIO-RES'!$C$122+'HYP-SCENARIO-RES'!$C$99&gt;ModèleCalcREF!D1),TRUE,FALSE)</f>
        <v>0</v>
      </c>
      <c r="E12" s="2" t="b">
        <f>IF(AND(E10=TRUE, 'HYP-SCENARIO-RES'!$C$122+'HYP-SCENARIO-RES'!$C$99&gt;ModèleCalcREF!E1),TRUE,FALSE)</f>
        <v>0</v>
      </c>
      <c r="F12" s="2" t="b">
        <f>IF(AND(F10=TRUE, 'HYP-SCENARIO-RES'!$C$122+'HYP-SCENARIO-RES'!$C$99&gt;ModèleCalcREF!F1),TRUE,FALSE)</f>
        <v>0</v>
      </c>
      <c r="G12" s="2" t="b">
        <f>IF(AND(G10=TRUE, 'HYP-SCENARIO-RES'!$C$122+'HYP-SCENARIO-RES'!$C$99&gt;ModèleCalcREF!G1),TRUE,FALSE)</f>
        <v>0</v>
      </c>
      <c r="H12" s="2" t="b">
        <f>IF(AND(H10=TRUE, 'HYP-SCENARIO-RES'!$C$122+'HYP-SCENARIO-RES'!$C$99&gt;ModèleCalcREF!H1),TRUE,FALSE)</f>
        <v>0</v>
      </c>
      <c r="I12" s="2" t="b">
        <f>IF(AND(I10=TRUE, 'HYP-SCENARIO-RES'!$C$122+'HYP-SCENARIO-RES'!$C$99&gt;ModèleCalcREF!I1),TRUE,FALSE)</f>
        <v>0</v>
      </c>
      <c r="J12" s="2" t="b">
        <f>IF(AND(J10=TRUE, 'HYP-SCENARIO-RES'!$C$122+'HYP-SCENARIO-RES'!$C$99&gt;ModèleCalcREF!J1),TRUE,FALSE)</f>
        <v>0</v>
      </c>
      <c r="K12" s="2" t="b">
        <f>IF(AND(K10=TRUE, 'HYP-SCENARIO-RES'!$C$122+'HYP-SCENARIO-RES'!$C$99&gt;ModèleCalcREF!K1),TRUE,FALSE)</f>
        <v>0</v>
      </c>
      <c r="L12" s="2" t="b">
        <f>IF(AND(L10=TRUE, 'HYP-SCENARIO-RES'!$C$122+'HYP-SCENARIO-RES'!$C$99&gt;ModèleCalcREF!L1),TRUE,FALSE)</f>
        <v>0</v>
      </c>
      <c r="M12" s="2" t="b">
        <f>IF(AND(M10=TRUE, 'HYP-SCENARIO-RES'!$C$122+'HYP-SCENARIO-RES'!$C$99&gt;ModèleCalcREF!M1),TRUE,FALSE)</f>
        <v>0</v>
      </c>
      <c r="N12" s="2" t="b">
        <f>IF(AND(N10=TRUE, 'HYP-SCENARIO-RES'!$C$122+'HYP-SCENARIO-RES'!$C$99&gt;ModèleCalcREF!N1),TRUE,FALSE)</f>
        <v>0</v>
      </c>
      <c r="O12" s="2" t="b">
        <f>IF(AND(O10=TRUE, 'HYP-SCENARIO-RES'!$C$122+'HYP-SCENARIO-RES'!$C$99&gt;ModèleCalcREF!O1),TRUE,FALSE)</f>
        <v>0</v>
      </c>
      <c r="P12" s="2" t="b">
        <f>IF(AND(P10=TRUE, 'HYP-SCENARIO-RES'!$C$122+'HYP-SCENARIO-RES'!$C$99&gt;ModèleCalcREF!P1),TRUE,FALSE)</f>
        <v>0</v>
      </c>
      <c r="Q12" s="2" t="b">
        <f>IF(AND(Q10=TRUE, 'HYP-SCENARIO-RES'!$C$122+'HYP-SCENARIO-RES'!$C$99&gt;ModèleCalcREF!Q1),TRUE,FALSE)</f>
        <v>0</v>
      </c>
      <c r="R12" s="2" t="b">
        <f>IF(AND(R10=TRUE, 'HYP-SCENARIO-RES'!$C$122+'HYP-SCENARIO-RES'!$C$99&gt;ModèleCalcREF!R1),TRUE,FALSE)</f>
        <v>0</v>
      </c>
      <c r="S12" s="2" t="b">
        <f>IF(AND(S10=TRUE, 'HYP-SCENARIO-RES'!$C$122+'HYP-SCENARIO-RES'!$C$99&gt;ModèleCalcREF!S1),TRUE,FALSE)</f>
        <v>0</v>
      </c>
      <c r="T12" s="2" t="b">
        <f>IF(AND(T10=TRUE, 'HYP-SCENARIO-RES'!$C$122+'HYP-SCENARIO-RES'!$C$99&gt;ModèleCalcREF!T1),TRUE,FALSE)</f>
        <v>0</v>
      </c>
      <c r="U12" s="2" t="b">
        <f>IF(AND(U10=TRUE, 'HYP-SCENARIO-RES'!$C$122+'HYP-SCENARIO-RES'!$C$99&gt;ModèleCalcREF!U1),TRUE,FALSE)</f>
        <v>0</v>
      </c>
      <c r="V12" s="2" t="b">
        <f>IF(AND(V10=TRUE, 'HYP-SCENARIO-RES'!$C$122+'HYP-SCENARIO-RES'!$C$99&gt;ModèleCalcREF!V1),TRUE,FALSE)</f>
        <v>0</v>
      </c>
      <c r="W12" s="2" t="b">
        <f>IF(AND(W10=TRUE, 'HYP-SCENARIO-RES'!$C$122+'HYP-SCENARIO-RES'!$C$99&gt;ModèleCalcREF!W1),TRUE,FALSE)</f>
        <v>0</v>
      </c>
      <c r="X12" s="2" t="b">
        <f>IF(AND(X10=TRUE, 'HYP-SCENARIO-RES'!$C$122+'HYP-SCENARIO-RES'!$C$99&gt;ModèleCalcREF!X1),TRUE,FALSE)</f>
        <v>0</v>
      </c>
      <c r="Y12" s="2" t="b">
        <f>IF(AND(Y10=TRUE, 'HYP-SCENARIO-RES'!$C$122+'HYP-SCENARIO-RES'!$C$99&gt;ModèleCalcREF!Y1),TRUE,FALSE)</f>
        <v>0</v>
      </c>
      <c r="Z12" s="2" t="b">
        <f>IF(AND(Z10=TRUE, 'HYP-SCENARIO-RES'!$C$122+'HYP-SCENARIO-RES'!$C$99&gt;ModèleCalcREF!Z1),TRUE,FALSE)</f>
        <v>0</v>
      </c>
      <c r="AA12" s="2" t="b">
        <f>IF(AND(AA10=TRUE, 'HYP-SCENARIO-RES'!$C$122+'HYP-SCENARIO-RES'!$C$99&gt;ModèleCalcREF!AA1),TRUE,FALSE)</f>
        <v>0</v>
      </c>
      <c r="AB12" s="2" t="b">
        <f>IF(AND(AB10=TRUE, 'HYP-SCENARIO-RES'!$C$122+'HYP-SCENARIO-RES'!$C$99&gt;ModèleCalcREF!AB1),TRUE,FALSE)</f>
        <v>0</v>
      </c>
      <c r="AC12" s="2" t="b">
        <f>IF(AND(AC10=TRUE, 'HYP-SCENARIO-RES'!$C$122+'HYP-SCENARIO-RES'!$C$99&gt;ModèleCalcREF!AC1),TRUE,FALSE)</f>
        <v>0</v>
      </c>
      <c r="AD12" s="2" t="b">
        <f>IF(AND(AD10=TRUE, 'HYP-SCENARIO-RES'!$C$122+'HYP-SCENARIO-RES'!$C$99&gt;ModèleCalcREF!AD1),TRUE,FALSE)</f>
        <v>0</v>
      </c>
      <c r="AE12" s="2" t="b">
        <f>IF(AND(AE10=TRUE, 'HYP-SCENARIO-RES'!$C$122+'HYP-SCENARIO-RES'!$C$99&gt;ModèleCalcREF!AE1),TRUE,FALSE)</f>
        <v>0</v>
      </c>
      <c r="AF12" s="2" t="b">
        <f>IF(AND(AF10=TRUE, 'HYP-SCENARIO-RES'!$C$122+'HYP-SCENARIO-RES'!$C$99&gt;ModèleCalcREF!AF1),TRUE,FALSE)</f>
        <v>0</v>
      </c>
      <c r="AG12" s="2" t="b">
        <f>IF(AND(AG10=TRUE, 'HYP-SCENARIO-RES'!$C$122+'HYP-SCENARIO-RES'!$C$99&gt;ModèleCalcREF!AG1),TRUE,FALSE)</f>
        <v>0</v>
      </c>
      <c r="AH12" s="2" t="b">
        <f>IF(AND(AH10=TRUE, 'HYP-SCENARIO-RES'!$C$122+'HYP-SCENARIO-RES'!$C$99&gt;ModèleCalcREF!AH1),TRUE,FALSE)</f>
        <v>0</v>
      </c>
      <c r="AI12" s="2" t="b">
        <f>IF(AND(AI10=TRUE, 'HYP-SCENARIO-RES'!$C$122+'HYP-SCENARIO-RES'!$C$99&gt;ModèleCalcREF!AI1),TRUE,FALSE)</f>
        <v>0</v>
      </c>
      <c r="AJ12" s="2" t="b">
        <f>IF(AND(AJ10=TRUE, 'HYP-SCENARIO-RES'!$C$122+'HYP-SCENARIO-RES'!$C$99&gt;ModèleCalcREF!AJ1),TRUE,FALSE)</f>
        <v>0</v>
      </c>
      <c r="AK12" s="2" t="b">
        <f>IF(AND(AK10=TRUE, 'HYP-SCENARIO-RES'!$C$122+'HYP-SCENARIO-RES'!$C$99&gt;ModèleCalcREF!AK1),TRUE,FALSE)</f>
        <v>0</v>
      </c>
      <c r="AL12" s="2" t="b">
        <f>IF(AND(AL10=TRUE, 'HYP-SCENARIO-RES'!$C$122+'HYP-SCENARIO-RES'!$C$99&gt;ModèleCalcREF!AL1),TRUE,FALSE)</f>
        <v>0</v>
      </c>
      <c r="AM12" s="2" t="b">
        <f>IF(AND(AM10=TRUE, 'HYP-SCENARIO-RES'!$C$122+'HYP-SCENARIO-RES'!$C$99&gt;ModèleCalcREF!AM1),TRUE,FALSE)</f>
        <v>0</v>
      </c>
      <c r="AN12" s="2" t="b">
        <f>IF(AND(AN10=TRUE, 'HYP-SCENARIO-RES'!$C$122+'HYP-SCENARIO-RES'!$C$99&gt;ModèleCalcREF!AN1),TRUE,FALSE)</f>
        <v>0</v>
      </c>
      <c r="AO12" s="2" t="b">
        <f>IF(AND(AO10=TRUE, 'HYP-SCENARIO-RES'!$C$122+'HYP-SCENARIO-RES'!$C$99&gt;ModèleCalcREF!AO1),TRUE,FALSE)</f>
        <v>0</v>
      </c>
      <c r="AP12" s="2" t="b">
        <f>IF(AND(AP10=TRUE, 'HYP-SCENARIO-RES'!$C$122+'HYP-SCENARIO-RES'!$C$99&gt;ModèleCalcREF!AP1),TRUE,FALSE)</f>
        <v>0</v>
      </c>
      <c r="AQ12" s="2" t="b">
        <f>IF(AND(AQ10=TRUE, 'HYP-SCENARIO-RES'!$C$122+'HYP-SCENARIO-RES'!$C$99&gt;ModèleCalcREF!AQ1),TRUE,FALSE)</f>
        <v>0</v>
      </c>
      <c r="AR12" s="2" t="b">
        <f>IF(AND(AR10=TRUE, 'HYP-SCENARIO-RES'!$C$122+'HYP-SCENARIO-RES'!$C$99&gt;ModèleCalcREF!AR1),TRUE,FALSE)</f>
        <v>0</v>
      </c>
    </row>
    <row r="14" spans="1:44">
      <c r="A14" s="2" t="s">
        <v>26</v>
      </c>
      <c r="C14" s="33">
        <f>'HYP-SCENARIO-RES'!$C$46*C10</f>
        <v>0</v>
      </c>
      <c r="D14" s="33">
        <f>'HYP-SCENARIO-RES'!$C$46*D10</f>
        <v>0</v>
      </c>
      <c r="E14" s="33">
        <f>'HYP-SCENARIO-RES'!$C$46*E10</f>
        <v>0</v>
      </c>
      <c r="F14" s="33">
        <f>'HYP-SCENARIO-RES'!$C$46*F10</f>
        <v>0</v>
      </c>
      <c r="G14" s="33">
        <f>'HYP-SCENARIO-RES'!$C$46*G10</f>
        <v>0</v>
      </c>
      <c r="H14" s="33">
        <f>'HYP-SCENARIO-RES'!$C$46*H10</f>
        <v>0</v>
      </c>
      <c r="I14" s="33">
        <f>'HYP-SCENARIO-RES'!$C$46*I10</f>
        <v>0</v>
      </c>
      <c r="J14" s="33">
        <f>'HYP-SCENARIO-RES'!$C$46*J10</f>
        <v>0</v>
      </c>
      <c r="K14" s="33">
        <f>'HYP-SCENARIO-RES'!$C$46*K10</f>
        <v>0</v>
      </c>
      <c r="L14" s="33">
        <f>'HYP-SCENARIO-RES'!$C$46*L10</f>
        <v>0</v>
      </c>
      <c r="M14" s="33">
        <f>'HYP-SCENARIO-RES'!$C$46*M10</f>
        <v>0</v>
      </c>
      <c r="N14" s="33">
        <f>'HYP-SCENARIO-RES'!$C$46*N10</f>
        <v>0</v>
      </c>
      <c r="O14" s="33">
        <f>'HYP-SCENARIO-RES'!$C$46*O10</f>
        <v>0</v>
      </c>
      <c r="P14" s="33">
        <f>'HYP-SCENARIO-RES'!$C$46*P10</f>
        <v>0</v>
      </c>
      <c r="Q14" s="33">
        <f>'HYP-SCENARIO-RES'!$C$46*Q10</f>
        <v>0</v>
      </c>
      <c r="R14" s="33">
        <f>'HYP-SCENARIO-RES'!$C$46*R10</f>
        <v>0</v>
      </c>
      <c r="S14" s="33">
        <f>'HYP-SCENARIO-RES'!$C$46*S10</f>
        <v>0</v>
      </c>
      <c r="T14" s="33">
        <f>'HYP-SCENARIO-RES'!$C$46*T10</f>
        <v>0</v>
      </c>
      <c r="U14" s="33">
        <f>'HYP-SCENARIO-RES'!$C$46*U10</f>
        <v>0</v>
      </c>
      <c r="V14" s="33">
        <f>'HYP-SCENARIO-RES'!$C$46*V10</f>
        <v>0</v>
      </c>
      <c r="W14" s="33">
        <f>'HYP-SCENARIO-RES'!$C$46*W10</f>
        <v>0</v>
      </c>
      <c r="X14" s="33">
        <f>'HYP-SCENARIO-RES'!$C$46*X10</f>
        <v>0</v>
      </c>
      <c r="Y14" s="33">
        <f>'HYP-SCENARIO-RES'!$C$46*Y10</f>
        <v>0</v>
      </c>
      <c r="Z14" s="33">
        <f>'HYP-SCENARIO-RES'!$C$46*Z10</f>
        <v>0</v>
      </c>
      <c r="AA14" s="33">
        <f>'HYP-SCENARIO-RES'!$C$46*AA10</f>
        <v>0</v>
      </c>
      <c r="AB14" s="33">
        <f>'HYP-SCENARIO-RES'!$C$46*AB10</f>
        <v>0</v>
      </c>
      <c r="AC14" s="33">
        <f>'HYP-SCENARIO-RES'!$C$46*AC10</f>
        <v>0</v>
      </c>
      <c r="AD14" s="33">
        <f>'HYP-SCENARIO-RES'!$C$46*AD10</f>
        <v>0</v>
      </c>
      <c r="AE14" s="33">
        <f>'HYP-SCENARIO-RES'!$C$46*AE10</f>
        <v>0</v>
      </c>
      <c r="AF14" s="33">
        <f>'HYP-SCENARIO-RES'!$C$46*AF10</f>
        <v>0</v>
      </c>
      <c r="AG14" s="33">
        <f>'HYP-SCENARIO-RES'!$C$46*AG10</f>
        <v>0</v>
      </c>
      <c r="AH14" s="33">
        <f>'HYP-SCENARIO-RES'!$C$46*AH10</f>
        <v>0</v>
      </c>
      <c r="AI14" s="33">
        <f>'HYP-SCENARIO-RES'!$C$46*AI10</f>
        <v>0</v>
      </c>
      <c r="AJ14" s="33">
        <f>'HYP-SCENARIO-RES'!$C$46*AJ10</f>
        <v>0</v>
      </c>
      <c r="AK14" s="33">
        <f>'HYP-SCENARIO-RES'!$C$46*AK10</f>
        <v>0</v>
      </c>
      <c r="AL14" s="33">
        <f>'HYP-SCENARIO-RES'!$C$46*AL10</f>
        <v>0</v>
      </c>
      <c r="AM14" s="33">
        <f>'HYP-SCENARIO-RES'!$C$46*AM10</f>
        <v>0</v>
      </c>
      <c r="AN14" s="33">
        <f>'HYP-SCENARIO-RES'!$C$46*AN10</f>
        <v>0</v>
      </c>
      <c r="AO14" s="33">
        <f>'HYP-SCENARIO-RES'!$C$46*AO10</f>
        <v>0</v>
      </c>
      <c r="AP14" s="33">
        <f>'HYP-SCENARIO-RES'!$C$46*AP10</f>
        <v>0</v>
      </c>
      <c r="AQ14" s="33">
        <f>'HYP-SCENARIO-RES'!$C$46*AQ10</f>
        <v>0</v>
      </c>
      <c r="AR14" s="33">
        <f>'HYP-SCENARIO-RES'!$C$46*AR10</f>
        <v>0</v>
      </c>
    </row>
    <row r="15" spans="1:44">
      <c r="A15" s="2" t="s">
        <v>102</v>
      </c>
      <c r="C15" s="33" t="e">
        <f>'HYP-SCENARIO-RES'!$C$47*C10</f>
        <v>#DIV/0!</v>
      </c>
      <c r="D15" s="33" t="e">
        <f>'HYP-SCENARIO-RES'!$C$47*D10</f>
        <v>#DIV/0!</v>
      </c>
      <c r="E15" s="33" t="e">
        <f>'HYP-SCENARIO-RES'!$C$47*E10</f>
        <v>#DIV/0!</v>
      </c>
      <c r="F15" s="33" t="e">
        <f>'HYP-SCENARIO-RES'!$C$47*F10</f>
        <v>#DIV/0!</v>
      </c>
      <c r="G15" s="33" t="e">
        <f>'HYP-SCENARIO-RES'!$C$47*G10</f>
        <v>#DIV/0!</v>
      </c>
      <c r="H15" s="33" t="e">
        <f>'HYP-SCENARIO-RES'!$C$47*H10</f>
        <v>#DIV/0!</v>
      </c>
      <c r="I15" s="33" t="e">
        <f>'HYP-SCENARIO-RES'!$C$47*I10</f>
        <v>#DIV/0!</v>
      </c>
      <c r="J15" s="33" t="e">
        <f>'HYP-SCENARIO-RES'!$C$47*J10</f>
        <v>#DIV/0!</v>
      </c>
      <c r="K15" s="33" t="e">
        <f>'HYP-SCENARIO-RES'!$C$47*K10</f>
        <v>#DIV/0!</v>
      </c>
      <c r="L15" s="33" t="e">
        <f>'HYP-SCENARIO-RES'!$C$47*L10</f>
        <v>#DIV/0!</v>
      </c>
      <c r="M15" s="33" t="e">
        <f>'HYP-SCENARIO-RES'!$C$47*M10</f>
        <v>#DIV/0!</v>
      </c>
      <c r="N15" s="33" t="e">
        <f>'HYP-SCENARIO-RES'!$C$47*N10</f>
        <v>#DIV/0!</v>
      </c>
      <c r="O15" s="33" t="e">
        <f>'HYP-SCENARIO-RES'!$C$47*O10</f>
        <v>#DIV/0!</v>
      </c>
      <c r="P15" s="33" t="e">
        <f>'HYP-SCENARIO-RES'!$C$47*P10</f>
        <v>#DIV/0!</v>
      </c>
      <c r="Q15" s="33" t="e">
        <f>'HYP-SCENARIO-RES'!$C$47*Q10</f>
        <v>#DIV/0!</v>
      </c>
      <c r="R15" s="33" t="e">
        <f>'HYP-SCENARIO-RES'!$C$47*R10</f>
        <v>#DIV/0!</v>
      </c>
      <c r="S15" s="33" t="e">
        <f>'HYP-SCENARIO-RES'!$C$47*S10</f>
        <v>#DIV/0!</v>
      </c>
      <c r="T15" s="33" t="e">
        <f>'HYP-SCENARIO-RES'!$C$47*T10</f>
        <v>#DIV/0!</v>
      </c>
      <c r="U15" s="33" t="e">
        <f>'HYP-SCENARIO-RES'!$C$47*U10</f>
        <v>#DIV/0!</v>
      </c>
      <c r="V15" s="33" t="e">
        <f>'HYP-SCENARIO-RES'!$C$47*V10</f>
        <v>#DIV/0!</v>
      </c>
      <c r="W15" s="33" t="e">
        <f>'HYP-SCENARIO-RES'!$C$47*W10</f>
        <v>#DIV/0!</v>
      </c>
      <c r="X15" s="33" t="e">
        <f>'HYP-SCENARIO-RES'!$C$47*X10</f>
        <v>#DIV/0!</v>
      </c>
      <c r="Y15" s="33" t="e">
        <f>'HYP-SCENARIO-RES'!$C$47*Y10</f>
        <v>#DIV/0!</v>
      </c>
      <c r="Z15" s="33" t="e">
        <f>'HYP-SCENARIO-RES'!$C$47*Z10</f>
        <v>#DIV/0!</v>
      </c>
      <c r="AA15" s="33" t="e">
        <f>'HYP-SCENARIO-RES'!$C$47*AA10</f>
        <v>#DIV/0!</v>
      </c>
      <c r="AB15" s="33" t="e">
        <f>'HYP-SCENARIO-RES'!$C$47*AB10</f>
        <v>#DIV/0!</v>
      </c>
      <c r="AC15" s="33" t="e">
        <f>'HYP-SCENARIO-RES'!$C$47*AC10</f>
        <v>#DIV/0!</v>
      </c>
      <c r="AD15" s="33" t="e">
        <f>'HYP-SCENARIO-RES'!$C$47*AD10</f>
        <v>#DIV/0!</v>
      </c>
      <c r="AE15" s="33" t="e">
        <f>'HYP-SCENARIO-RES'!$C$47*AE10</f>
        <v>#DIV/0!</v>
      </c>
      <c r="AF15" s="33" t="e">
        <f>'HYP-SCENARIO-RES'!$C$47*AF10</f>
        <v>#DIV/0!</v>
      </c>
      <c r="AG15" s="33" t="e">
        <f>'HYP-SCENARIO-RES'!$C$47*AG10</f>
        <v>#DIV/0!</v>
      </c>
      <c r="AH15" s="33" t="e">
        <f>'HYP-SCENARIO-RES'!$C$47*AH10</f>
        <v>#DIV/0!</v>
      </c>
      <c r="AI15" s="33" t="e">
        <f>'HYP-SCENARIO-RES'!$C$47*AI10</f>
        <v>#DIV/0!</v>
      </c>
      <c r="AJ15" s="33" t="e">
        <f>'HYP-SCENARIO-RES'!$C$47*AJ10</f>
        <v>#DIV/0!</v>
      </c>
      <c r="AK15" s="33" t="e">
        <f>'HYP-SCENARIO-RES'!$C$47*AK10</f>
        <v>#DIV/0!</v>
      </c>
      <c r="AL15" s="33" t="e">
        <f>'HYP-SCENARIO-RES'!$C$47*AL10</f>
        <v>#DIV/0!</v>
      </c>
      <c r="AM15" s="33" t="e">
        <f>'HYP-SCENARIO-RES'!$C$47*AM10</f>
        <v>#DIV/0!</v>
      </c>
      <c r="AN15" s="33" t="e">
        <f>'HYP-SCENARIO-RES'!$C$47*AN10</f>
        <v>#DIV/0!</v>
      </c>
      <c r="AO15" s="33" t="e">
        <f>'HYP-SCENARIO-RES'!$C$47*AO10</f>
        <v>#DIV/0!</v>
      </c>
      <c r="AP15" s="33" t="e">
        <f>'HYP-SCENARIO-RES'!$C$47*AP10</f>
        <v>#DIV/0!</v>
      </c>
      <c r="AQ15" s="33" t="e">
        <f>'HYP-SCENARIO-RES'!$C$47*AQ10</f>
        <v>#DIV/0!</v>
      </c>
      <c r="AR15" s="33" t="e">
        <f>'HYP-SCENARIO-RES'!$C$47*AR10</f>
        <v>#DIV/0!</v>
      </c>
    </row>
    <row r="16" spans="1:44"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</row>
    <row r="17" spans="1:55">
      <c r="A17" s="2" t="s">
        <v>27</v>
      </c>
      <c r="C17" s="33">
        <f>C14*'HYP-SCENARIO-RES'!$C$48</f>
        <v>0</v>
      </c>
      <c r="D17" s="33">
        <f>D14*'HYP-SCENARIO-RES'!$C$48</f>
        <v>0</v>
      </c>
      <c r="E17" s="33">
        <f>E14*'HYP-SCENARIO-RES'!$C$48</f>
        <v>0</v>
      </c>
      <c r="F17" s="33">
        <f>F14*'HYP-SCENARIO-RES'!$C$48</f>
        <v>0</v>
      </c>
      <c r="G17" s="33">
        <f>G14*'HYP-SCENARIO-RES'!$C$48</f>
        <v>0</v>
      </c>
      <c r="H17" s="33">
        <f>H14*'HYP-SCENARIO-RES'!$C$48</f>
        <v>0</v>
      </c>
      <c r="I17" s="33">
        <f>I14*'HYP-SCENARIO-RES'!$C$48</f>
        <v>0</v>
      </c>
      <c r="J17" s="33">
        <f>J14*'HYP-SCENARIO-RES'!$C$48</f>
        <v>0</v>
      </c>
      <c r="K17" s="33">
        <f>K14*'HYP-SCENARIO-RES'!$C$48</f>
        <v>0</v>
      </c>
      <c r="L17" s="33">
        <f>L14*'HYP-SCENARIO-RES'!$C$48</f>
        <v>0</v>
      </c>
      <c r="M17" s="33">
        <f>M14*'HYP-SCENARIO-RES'!$C$48</f>
        <v>0</v>
      </c>
      <c r="N17" s="33">
        <f>N14*'HYP-SCENARIO-RES'!$C$48</f>
        <v>0</v>
      </c>
      <c r="O17" s="33">
        <f>O14*'HYP-SCENARIO-RES'!$C$48</f>
        <v>0</v>
      </c>
      <c r="P17" s="33">
        <f>P14*'HYP-SCENARIO-RES'!$C$48</f>
        <v>0</v>
      </c>
      <c r="Q17" s="33">
        <f>Q14*'HYP-SCENARIO-RES'!$C$48</f>
        <v>0</v>
      </c>
      <c r="R17" s="33">
        <f>R14*'HYP-SCENARIO-RES'!$C$48</f>
        <v>0</v>
      </c>
      <c r="S17" s="33">
        <f>S14*'HYP-SCENARIO-RES'!$C$48</f>
        <v>0</v>
      </c>
      <c r="T17" s="33">
        <f>T14*'HYP-SCENARIO-RES'!$C$48</f>
        <v>0</v>
      </c>
      <c r="U17" s="33">
        <f>U14*'HYP-SCENARIO-RES'!$C$48</f>
        <v>0</v>
      </c>
      <c r="V17" s="33">
        <f>V14*'HYP-SCENARIO-RES'!$C$48</f>
        <v>0</v>
      </c>
      <c r="W17" s="33">
        <f>W14*'HYP-SCENARIO-RES'!$C$48</f>
        <v>0</v>
      </c>
      <c r="X17" s="33">
        <f>X14*'HYP-SCENARIO-RES'!$C$48</f>
        <v>0</v>
      </c>
      <c r="Y17" s="33">
        <f>Y14*'HYP-SCENARIO-RES'!$C$48</f>
        <v>0</v>
      </c>
      <c r="Z17" s="33">
        <f>Z14*'HYP-SCENARIO-RES'!$C$48</f>
        <v>0</v>
      </c>
      <c r="AA17" s="33">
        <f>AA14*'HYP-SCENARIO-RES'!$C$48</f>
        <v>0</v>
      </c>
      <c r="AB17" s="33">
        <f>AB14*'HYP-SCENARIO-RES'!$C$48</f>
        <v>0</v>
      </c>
      <c r="AC17" s="33">
        <f>AC14*'HYP-SCENARIO-RES'!$C$48</f>
        <v>0</v>
      </c>
      <c r="AD17" s="33">
        <f>AD14*'HYP-SCENARIO-RES'!$C$48</f>
        <v>0</v>
      </c>
      <c r="AE17" s="33">
        <f>AE14*'HYP-SCENARIO-RES'!$C$48</f>
        <v>0</v>
      </c>
      <c r="AF17" s="33">
        <f>AF14*'HYP-SCENARIO-RES'!$C$48</f>
        <v>0</v>
      </c>
      <c r="AG17" s="33">
        <f>AG14*'HYP-SCENARIO-RES'!$C$48</f>
        <v>0</v>
      </c>
      <c r="AH17" s="33">
        <f>AH14*'HYP-SCENARIO-RES'!$C$48</f>
        <v>0</v>
      </c>
      <c r="AI17" s="33">
        <f>AI14*'HYP-SCENARIO-RES'!$C$48</f>
        <v>0</v>
      </c>
      <c r="AJ17" s="33">
        <f>AJ14*'HYP-SCENARIO-RES'!$C$48</f>
        <v>0</v>
      </c>
      <c r="AK17" s="33">
        <f>AK14*'HYP-SCENARIO-RES'!$C$48</f>
        <v>0</v>
      </c>
      <c r="AL17" s="33">
        <f>AL14*'HYP-SCENARIO-RES'!$C$48</f>
        <v>0</v>
      </c>
      <c r="AM17" s="33">
        <f>AM14*'HYP-SCENARIO-RES'!$C$48</f>
        <v>0</v>
      </c>
      <c r="AN17" s="33">
        <f>AN14*'HYP-SCENARIO-RES'!$C$48</f>
        <v>0</v>
      </c>
      <c r="AO17" s="33">
        <f>AO14*'HYP-SCENARIO-RES'!$C$48</f>
        <v>0</v>
      </c>
      <c r="AP17" s="33">
        <f>AP14*'HYP-SCENARIO-RES'!$C$48</f>
        <v>0</v>
      </c>
      <c r="AQ17" s="33">
        <f>AQ14*'HYP-SCENARIO-RES'!$C$48</f>
        <v>0</v>
      </c>
      <c r="AR17" s="33">
        <f>AR14*'HYP-SCENARIO-RES'!$C$48</f>
        <v>0</v>
      </c>
    </row>
    <row r="18" spans="1:55">
      <c r="A18" s="2" t="s">
        <v>28</v>
      </c>
      <c r="C18" s="33" t="e">
        <f>C15*'HYP-SCENARIO-RES'!$C$49</f>
        <v>#DIV/0!</v>
      </c>
      <c r="D18" s="33" t="e">
        <f>D15*'HYP-SCENARIO-RES'!$C$49</f>
        <v>#DIV/0!</v>
      </c>
      <c r="E18" s="33" t="e">
        <f>E15*'HYP-SCENARIO-RES'!$C$49</f>
        <v>#DIV/0!</v>
      </c>
      <c r="F18" s="33" t="e">
        <f>F15*'HYP-SCENARIO-RES'!$C$49</f>
        <v>#DIV/0!</v>
      </c>
      <c r="G18" s="33" t="e">
        <f>G15*'HYP-SCENARIO-RES'!$C$49</f>
        <v>#DIV/0!</v>
      </c>
      <c r="H18" s="33" t="e">
        <f>H15*'HYP-SCENARIO-RES'!$C$49</f>
        <v>#DIV/0!</v>
      </c>
      <c r="I18" s="33" t="e">
        <f>I15*'HYP-SCENARIO-RES'!$C$49</f>
        <v>#DIV/0!</v>
      </c>
      <c r="J18" s="33" t="e">
        <f>J15*'HYP-SCENARIO-RES'!$C$49</f>
        <v>#DIV/0!</v>
      </c>
      <c r="K18" s="33" t="e">
        <f>K15*'HYP-SCENARIO-RES'!$C$49</f>
        <v>#DIV/0!</v>
      </c>
      <c r="L18" s="33" t="e">
        <f>L15*'HYP-SCENARIO-RES'!$C$49</f>
        <v>#DIV/0!</v>
      </c>
      <c r="M18" s="33" t="e">
        <f>M15*'HYP-SCENARIO-RES'!$C$49</f>
        <v>#DIV/0!</v>
      </c>
      <c r="N18" s="33" t="e">
        <f>N15*'HYP-SCENARIO-RES'!$C$49</f>
        <v>#DIV/0!</v>
      </c>
      <c r="O18" s="33" t="e">
        <f>O15*'HYP-SCENARIO-RES'!$C$49</f>
        <v>#DIV/0!</v>
      </c>
      <c r="P18" s="33" t="e">
        <f>P15*'HYP-SCENARIO-RES'!$C$49</f>
        <v>#DIV/0!</v>
      </c>
      <c r="Q18" s="33" t="e">
        <f>Q15*'HYP-SCENARIO-RES'!$C$49</f>
        <v>#DIV/0!</v>
      </c>
      <c r="R18" s="33" t="e">
        <f>R15*'HYP-SCENARIO-RES'!$C$49</f>
        <v>#DIV/0!</v>
      </c>
      <c r="S18" s="33" t="e">
        <f>S15*'HYP-SCENARIO-RES'!$C$49</f>
        <v>#DIV/0!</v>
      </c>
      <c r="T18" s="33" t="e">
        <f>T15*'HYP-SCENARIO-RES'!$C$49</f>
        <v>#DIV/0!</v>
      </c>
      <c r="U18" s="33" t="e">
        <f>U15*'HYP-SCENARIO-RES'!$C$49</f>
        <v>#DIV/0!</v>
      </c>
      <c r="V18" s="33" t="e">
        <f>V15*'HYP-SCENARIO-RES'!$C$49</f>
        <v>#DIV/0!</v>
      </c>
      <c r="W18" s="33" t="e">
        <f>W15*'HYP-SCENARIO-RES'!$C$49</f>
        <v>#DIV/0!</v>
      </c>
      <c r="X18" s="33" t="e">
        <f>X15*'HYP-SCENARIO-RES'!$C$49</f>
        <v>#DIV/0!</v>
      </c>
      <c r="Y18" s="33" t="e">
        <f>Y15*'HYP-SCENARIO-RES'!$C$49</f>
        <v>#DIV/0!</v>
      </c>
      <c r="Z18" s="33" t="e">
        <f>Z15*'HYP-SCENARIO-RES'!$C$49</f>
        <v>#DIV/0!</v>
      </c>
      <c r="AA18" s="33" t="e">
        <f>AA15*'HYP-SCENARIO-RES'!$C$49</f>
        <v>#DIV/0!</v>
      </c>
      <c r="AB18" s="33" t="e">
        <f>AB15*'HYP-SCENARIO-RES'!$C$49</f>
        <v>#DIV/0!</v>
      </c>
      <c r="AC18" s="33" t="e">
        <f>AC15*'HYP-SCENARIO-RES'!$C$49</f>
        <v>#DIV/0!</v>
      </c>
      <c r="AD18" s="33" t="e">
        <f>AD15*'HYP-SCENARIO-RES'!$C$49</f>
        <v>#DIV/0!</v>
      </c>
      <c r="AE18" s="33" t="e">
        <f>AE15*'HYP-SCENARIO-RES'!$C$49</f>
        <v>#DIV/0!</v>
      </c>
      <c r="AF18" s="33" t="e">
        <f>AF15*'HYP-SCENARIO-RES'!$C$49</f>
        <v>#DIV/0!</v>
      </c>
      <c r="AG18" s="33" t="e">
        <f>AG15*'HYP-SCENARIO-RES'!$C$49</f>
        <v>#DIV/0!</v>
      </c>
      <c r="AH18" s="33" t="e">
        <f>AH15*'HYP-SCENARIO-RES'!$C$49</f>
        <v>#DIV/0!</v>
      </c>
      <c r="AI18" s="33" t="e">
        <f>AI15*'HYP-SCENARIO-RES'!$C$49</f>
        <v>#DIV/0!</v>
      </c>
      <c r="AJ18" s="33" t="e">
        <f>AJ15*'HYP-SCENARIO-RES'!$C$49</f>
        <v>#DIV/0!</v>
      </c>
      <c r="AK18" s="33" t="e">
        <f>AK15*'HYP-SCENARIO-RES'!$C$49</f>
        <v>#DIV/0!</v>
      </c>
      <c r="AL18" s="33" t="e">
        <f>AL15*'HYP-SCENARIO-RES'!$C$49</f>
        <v>#DIV/0!</v>
      </c>
      <c r="AM18" s="33" t="e">
        <f>AM15*'HYP-SCENARIO-RES'!$C$49</f>
        <v>#DIV/0!</v>
      </c>
      <c r="AN18" s="33" t="e">
        <f>AN15*'HYP-SCENARIO-RES'!$C$49</f>
        <v>#DIV/0!</v>
      </c>
      <c r="AO18" s="33" t="e">
        <f>AO15*'HYP-SCENARIO-RES'!$C$49</f>
        <v>#DIV/0!</v>
      </c>
      <c r="AP18" s="33" t="e">
        <f>AP15*'HYP-SCENARIO-RES'!$C$49</f>
        <v>#DIV/0!</v>
      </c>
      <c r="AQ18" s="33" t="e">
        <f>AQ15*'HYP-SCENARIO-RES'!$C$49</f>
        <v>#DIV/0!</v>
      </c>
      <c r="AR18" s="33" t="e">
        <f>AR15*'HYP-SCENARIO-RES'!$C$49</f>
        <v>#DIV/0!</v>
      </c>
    </row>
    <row r="20" spans="1:55">
      <c r="A20" s="2" t="s">
        <v>29</v>
      </c>
      <c r="C20" s="33">
        <f>C14-C17</f>
        <v>0</v>
      </c>
      <c r="D20" s="33">
        <f t="shared" ref="D20:AI20" si="1">D14-D17</f>
        <v>0</v>
      </c>
      <c r="E20" s="33">
        <f t="shared" si="1"/>
        <v>0</v>
      </c>
      <c r="F20" s="33">
        <f t="shared" si="1"/>
        <v>0</v>
      </c>
      <c r="G20" s="33">
        <f t="shared" si="1"/>
        <v>0</v>
      </c>
      <c r="H20" s="33">
        <f t="shared" si="1"/>
        <v>0</v>
      </c>
      <c r="I20" s="33">
        <f t="shared" si="1"/>
        <v>0</v>
      </c>
      <c r="J20" s="33">
        <f t="shared" si="1"/>
        <v>0</v>
      </c>
      <c r="K20" s="33">
        <f t="shared" si="1"/>
        <v>0</v>
      </c>
      <c r="L20" s="33">
        <f t="shared" si="1"/>
        <v>0</v>
      </c>
      <c r="M20" s="33">
        <f t="shared" si="1"/>
        <v>0</v>
      </c>
      <c r="N20" s="33">
        <f t="shared" si="1"/>
        <v>0</v>
      </c>
      <c r="O20" s="33">
        <f t="shared" si="1"/>
        <v>0</v>
      </c>
      <c r="P20" s="33">
        <f t="shared" si="1"/>
        <v>0</v>
      </c>
      <c r="Q20" s="33">
        <f t="shared" si="1"/>
        <v>0</v>
      </c>
      <c r="R20" s="33">
        <f t="shared" si="1"/>
        <v>0</v>
      </c>
      <c r="S20" s="33">
        <f t="shared" si="1"/>
        <v>0</v>
      </c>
      <c r="T20" s="33">
        <f t="shared" si="1"/>
        <v>0</v>
      </c>
      <c r="U20" s="33">
        <f t="shared" si="1"/>
        <v>0</v>
      </c>
      <c r="V20" s="33">
        <f t="shared" si="1"/>
        <v>0</v>
      </c>
      <c r="W20" s="33">
        <f t="shared" si="1"/>
        <v>0</v>
      </c>
      <c r="X20" s="33">
        <f t="shared" si="1"/>
        <v>0</v>
      </c>
      <c r="Y20" s="33">
        <f t="shared" si="1"/>
        <v>0</v>
      </c>
      <c r="Z20" s="33">
        <f t="shared" si="1"/>
        <v>0</v>
      </c>
      <c r="AA20" s="33">
        <f t="shared" si="1"/>
        <v>0</v>
      </c>
      <c r="AB20" s="33">
        <f t="shared" si="1"/>
        <v>0</v>
      </c>
      <c r="AC20" s="33">
        <f t="shared" si="1"/>
        <v>0</v>
      </c>
      <c r="AD20" s="33">
        <f t="shared" si="1"/>
        <v>0</v>
      </c>
      <c r="AE20" s="33">
        <f t="shared" si="1"/>
        <v>0</v>
      </c>
      <c r="AF20" s="33">
        <f t="shared" si="1"/>
        <v>0</v>
      </c>
      <c r="AG20" s="33">
        <f t="shared" si="1"/>
        <v>0</v>
      </c>
      <c r="AH20" s="33">
        <f t="shared" si="1"/>
        <v>0</v>
      </c>
      <c r="AI20" s="33">
        <f t="shared" si="1"/>
        <v>0</v>
      </c>
      <c r="AJ20" s="33">
        <f t="shared" ref="AJ20:AR20" si="2">AJ14-AJ17</f>
        <v>0</v>
      </c>
      <c r="AK20" s="33">
        <f t="shared" si="2"/>
        <v>0</v>
      </c>
      <c r="AL20" s="33">
        <f t="shared" si="2"/>
        <v>0</v>
      </c>
      <c r="AM20" s="33">
        <f t="shared" si="2"/>
        <v>0</v>
      </c>
      <c r="AN20" s="33">
        <f t="shared" si="2"/>
        <v>0</v>
      </c>
      <c r="AO20" s="33">
        <f t="shared" si="2"/>
        <v>0</v>
      </c>
      <c r="AP20" s="33">
        <f t="shared" si="2"/>
        <v>0</v>
      </c>
      <c r="AQ20" s="33">
        <f t="shared" si="2"/>
        <v>0</v>
      </c>
      <c r="AR20" s="33">
        <f t="shared" si="2"/>
        <v>0</v>
      </c>
    </row>
    <row r="21" spans="1:55">
      <c r="A21" s="2" t="s">
        <v>136</v>
      </c>
      <c r="C21" s="33" t="e">
        <f>C15*'HYP-SCENARIO-RES'!$C$50</f>
        <v>#DIV/0!</v>
      </c>
      <c r="D21" s="33" t="e">
        <f>D15*'HYP-SCENARIO-RES'!$C$50</f>
        <v>#DIV/0!</v>
      </c>
      <c r="E21" s="33" t="e">
        <f>E15*'HYP-SCENARIO-RES'!$C$50</f>
        <v>#DIV/0!</v>
      </c>
      <c r="F21" s="33" t="e">
        <f>F15*'HYP-SCENARIO-RES'!$C$50</f>
        <v>#DIV/0!</v>
      </c>
      <c r="G21" s="33" t="e">
        <f>G15*'HYP-SCENARIO-RES'!$C$50</f>
        <v>#DIV/0!</v>
      </c>
      <c r="H21" s="33" t="e">
        <f>H15*'HYP-SCENARIO-RES'!$C$50</f>
        <v>#DIV/0!</v>
      </c>
      <c r="I21" s="33" t="e">
        <f>I15*'HYP-SCENARIO-RES'!$C$50</f>
        <v>#DIV/0!</v>
      </c>
      <c r="J21" s="33" t="e">
        <f>J15*'HYP-SCENARIO-RES'!$C$50</f>
        <v>#DIV/0!</v>
      </c>
      <c r="K21" s="33" t="e">
        <f>K15*'HYP-SCENARIO-RES'!$C$50</f>
        <v>#DIV/0!</v>
      </c>
      <c r="L21" s="33" t="e">
        <f>L15*'HYP-SCENARIO-RES'!$C$50</f>
        <v>#DIV/0!</v>
      </c>
      <c r="M21" s="33" t="e">
        <f>M15*'HYP-SCENARIO-RES'!$C$50</f>
        <v>#DIV/0!</v>
      </c>
      <c r="N21" s="33" t="e">
        <f>N15*'HYP-SCENARIO-RES'!$C$50</f>
        <v>#DIV/0!</v>
      </c>
      <c r="O21" s="33" t="e">
        <f>O15*'HYP-SCENARIO-RES'!$C$50</f>
        <v>#DIV/0!</v>
      </c>
      <c r="P21" s="33" t="e">
        <f>P15*'HYP-SCENARIO-RES'!$C$50</f>
        <v>#DIV/0!</v>
      </c>
      <c r="Q21" s="33" t="e">
        <f>Q15*'HYP-SCENARIO-RES'!$C$50</f>
        <v>#DIV/0!</v>
      </c>
      <c r="R21" s="33" t="e">
        <f>R15*'HYP-SCENARIO-RES'!$C$50</f>
        <v>#DIV/0!</v>
      </c>
      <c r="S21" s="33" t="e">
        <f>S15*'HYP-SCENARIO-RES'!$C$50</f>
        <v>#DIV/0!</v>
      </c>
      <c r="T21" s="33" t="e">
        <f>T15*'HYP-SCENARIO-RES'!$C$50</f>
        <v>#DIV/0!</v>
      </c>
      <c r="U21" s="33" t="e">
        <f>U15*'HYP-SCENARIO-RES'!$C$50</f>
        <v>#DIV/0!</v>
      </c>
      <c r="V21" s="33" t="e">
        <f>V15*'HYP-SCENARIO-RES'!$C$50</f>
        <v>#DIV/0!</v>
      </c>
      <c r="W21" s="33" t="e">
        <f>W15*'HYP-SCENARIO-RES'!$C$50</f>
        <v>#DIV/0!</v>
      </c>
      <c r="X21" s="33" t="e">
        <f>X15*'HYP-SCENARIO-RES'!$C$50</f>
        <v>#DIV/0!</v>
      </c>
      <c r="Y21" s="33" t="e">
        <f>Y15*'HYP-SCENARIO-RES'!$C$50</f>
        <v>#DIV/0!</v>
      </c>
      <c r="Z21" s="33" t="e">
        <f>Z15*'HYP-SCENARIO-RES'!$C$50</f>
        <v>#DIV/0!</v>
      </c>
      <c r="AA21" s="33" t="e">
        <f>AA15*'HYP-SCENARIO-RES'!$C$50</f>
        <v>#DIV/0!</v>
      </c>
      <c r="AB21" s="33" t="e">
        <f>AB15*'HYP-SCENARIO-RES'!$C$50</f>
        <v>#DIV/0!</v>
      </c>
      <c r="AC21" s="33" t="e">
        <f>AC15*'HYP-SCENARIO-RES'!$C$50</f>
        <v>#DIV/0!</v>
      </c>
      <c r="AD21" s="33" t="e">
        <f>AD15*'HYP-SCENARIO-RES'!$C$50</f>
        <v>#DIV/0!</v>
      </c>
      <c r="AE21" s="33" t="e">
        <f>AE15*'HYP-SCENARIO-RES'!$C$50</f>
        <v>#DIV/0!</v>
      </c>
      <c r="AF21" s="33" t="e">
        <f>AF15*'HYP-SCENARIO-RES'!$C$50</f>
        <v>#DIV/0!</v>
      </c>
      <c r="AG21" s="33" t="e">
        <f>AG15*'HYP-SCENARIO-RES'!$C$50</f>
        <v>#DIV/0!</v>
      </c>
      <c r="AH21" s="33" t="e">
        <f>AH15*'HYP-SCENARIO-RES'!$C$50</f>
        <v>#DIV/0!</v>
      </c>
      <c r="AI21" s="33" t="e">
        <f>AI15*'HYP-SCENARIO-RES'!$C$50</f>
        <v>#DIV/0!</v>
      </c>
      <c r="AJ21" s="33" t="e">
        <f>AJ15*'HYP-SCENARIO-RES'!$C$50</f>
        <v>#DIV/0!</v>
      </c>
      <c r="AK21" s="33" t="e">
        <f>AK15*'HYP-SCENARIO-RES'!$C$50</f>
        <v>#DIV/0!</v>
      </c>
      <c r="AL21" s="33" t="e">
        <f>AL15*'HYP-SCENARIO-RES'!$C$50</f>
        <v>#DIV/0!</v>
      </c>
    </row>
    <row r="22" spans="1:55">
      <c r="A22" s="2" t="s">
        <v>101</v>
      </c>
      <c r="C22" s="33">
        <f>'HYP-SCENARIO-RES'!$C$53*ModèleCalcREF!C11</f>
        <v>0</v>
      </c>
      <c r="D22" s="33">
        <f>'HYP-SCENARIO-RES'!$C$53*ModèleCalcREF!D11</f>
        <v>0</v>
      </c>
      <c r="E22" s="33">
        <f>'HYP-SCENARIO-RES'!$C$53*ModèleCalcREF!E11</f>
        <v>0</v>
      </c>
      <c r="F22" s="33">
        <f>'HYP-SCENARIO-RES'!$C$53*ModèleCalcREF!F11</f>
        <v>0</v>
      </c>
      <c r="G22" s="33">
        <f>'HYP-SCENARIO-RES'!$C$53*ModèleCalcREF!G11</f>
        <v>0</v>
      </c>
      <c r="H22" s="33">
        <f>'HYP-SCENARIO-RES'!$C$53*ModèleCalcREF!H11</f>
        <v>0</v>
      </c>
      <c r="I22" s="33">
        <f>'HYP-SCENARIO-RES'!$C$53*ModèleCalcREF!I11</f>
        <v>0</v>
      </c>
      <c r="J22" s="33">
        <f>'HYP-SCENARIO-RES'!$C$53*ModèleCalcREF!J11</f>
        <v>0</v>
      </c>
      <c r="K22" s="33">
        <f>'HYP-SCENARIO-RES'!$C$53*ModèleCalcREF!K11</f>
        <v>0</v>
      </c>
      <c r="L22" s="33">
        <f>'HYP-SCENARIO-RES'!$C$53*ModèleCalcREF!L11</f>
        <v>0</v>
      </c>
      <c r="M22" s="33">
        <f>'HYP-SCENARIO-RES'!$C$53*ModèleCalcREF!M11</f>
        <v>0</v>
      </c>
      <c r="N22" s="33">
        <f>'HYP-SCENARIO-RES'!$C$53*ModèleCalcREF!N11</f>
        <v>0</v>
      </c>
      <c r="O22" s="33">
        <f>'HYP-SCENARIO-RES'!$C$53*ModèleCalcREF!O11</f>
        <v>0</v>
      </c>
      <c r="P22" s="33">
        <f>'HYP-SCENARIO-RES'!$C$53*ModèleCalcREF!P11</f>
        <v>0</v>
      </c>
      <c r="Q22" s="33">
        <f>'HYP-SCENARIO-RES'!$C$53*ModèleCalcREF!Q11</f>
        <v>0</v>
      </c>
      <c r="R22" s="33">
        <f>'HYP-SCENARIO-RES'!$C$53*ModèleCalcREF!R11</f>
        <v>0</v>
      </c>
      <c r="S22" s="33">
        <f>'HYP-SCENARIO-RES'!$C$53*ModèleCalcREF!S11</f>
        <v>0</v>
      </c>
      <c r="T22" s="33">
        <f>'HYP-SCENARIO-RES'!$C$53*ModèleCalcREF!T11</f>
        <v>0</v>
      </c>
      <c r="U22" s="33">
        <f>'HYP-SCENARIO-RES'!$C$53*ModèleCalcREF!U11</f>
        <v>0</v>
      </c>
      <c r="V22" s="33">
        <f>'HYP-SCENARIO-RES'!$C$53*ModèleCalcREF!V11</f>
        <v>0</v>
      </c>
      <c r="W22" s="33">
        <f>'HYP-SCENARIO-RES'!$C$53*ModèleCalcREF!W11</f>
        <v>0</v>
      </c>
      <c r="X22" s="33">
        <f>'HYP-SCENARIO-RES'!$C$53*ModèleCalcREF!X11</f>
        <v>0</v>
      </c>
      <c r="Y22" s="33">
        <f>'HYP-SCENARIO-RES'!$C$53*ModèleCalcREF!Y11</f>
        <v>0</v>
      </c>
      <c r="Z22" s="33">
        <f>'HYP-SCENARIO-RES'!$C$53*ModèleCalcREF!Z11</f>
        <v>0</v>
      </c>
      <c r="AA22" s="33">
        <f>'HYP-SCENARIO-RES'!$C$53*ModèleCalcREF!AA11</f>
        <v>0</v>
      </c>
      <c r="AB22" s="33">
        <f>'HYP-SCENARIO-RES'!$C$53*ModèleCalcREF!AB11</f>
        <v>0</v>
      </c>
      <c r="AC22" s="33">
        <f>'HYP-SCENARIO-RES'!$C$53*ModèleCalcREF!AC11</f>
        <v>0</v>
      </c>
      <c r="AD22" s="33">
        <f>'HYP-SCENARIO-RES'!$C$53*ModèleCalcREF!AD11</f>
        <v>0</v>
      </c>
      <c r="AE22" s="33">
        <f>'HYP-SCENARIO-RES'!$C$53*ModèleCalcREF!AE11</f>
        <v>0</v>
      </c>
      <c r="AF22" s="33">
        <f>'HYP-SCENARIO-RES'!$C$53*ModèleCalcREF!AF11</f>
        <v>0</v>
      </c>
      <c r="AG22" s="33">
        <f>'HYP-SCENARIO-RES'!$C$53*ModèleCalcREF!AG11</f>
        <v>0</v>
      </c>
      <c r="AH22" s="33">
        <f>'HYP-SCENARIO-RES'!$C$53*ModèleCalcREF!AH11</f>
        <v>0</v>
      </c>
      <c r="AI22" s="33">
        <f>'HYP-SCENARIO-RES'!$C$53*ModèleCalcREF!AI11</f>
        <v>0</v>
      </c>
      <c r="AJ22" s="33">
        <f>'HYP-SCENARIO-RES'!$C$53*ModèleCalcREF!AJ11</f>
        <v>0</v>
      </c>
      <c r="AK22" s="33">
        <f>'HYP-SCENARIO-RES'!$C$53*ModèleCalcREF!AK11</f>
        <v>0</v>
      </c>
      <c r="AL22" s="33">
        <f>'HYP-SCENARIO-RES'!$C$53*ModèleCalcREF!AL11</f>
        <v>0</v>
      </c>
      <c r="AM22" s="33">
        <f>'HYP-SCENARIO-RES'!$C$53*ModèleCalcREF!AM11</f>
        <v>0</v>
      </c>
      <c r="AN22" s="33">
        <f>'HYP-SCENARIO-RES'!$C$53*ModèleCalcREF!AN11</f>
        <v>0</v>
      </c>
      <c r="AO22" s="33">
        <f>'HYP-SCENARIO-RES'!$C$53*ModèleCalcREF!AO11</f>
        <v>0</v>
      </c>
      <c r="AP22" s="33">
        <f>'HYP-SCENARIO-RES'!$C$53*ModèleCalcREF!AP11</f>
        <v>0</v>
      </c>
      <c r="AQ22" s="33">
        <f>'HYP-SCENARIO-RES'!$C$53*ModèleCalcREF!AQ11</f>
        <v>0</v>
      </c>
      <c r="AR22" s="33">
        <f>'HYP-SCENARIO-RES'!$C$53*ModèleCalcREF!AR11</f>
        <v>0</v>
      </c>
    </row>
    <row r="24" spans="1:55" s="30" customFormat="1">
      <c r="A24" s="30" t="s">
        <v>82</v>
      </c>
      <c r="B24" s="36" t="e">
        <f>SUM(C24:AR24)</f>
        <v>#DIV/0!</v>
      </c>
      <c r="F24" s="36" t="e">
        <f>SUM(F25:F31)</f>
        <v>#DIV/0!</v>
      </c>
      <c r="G24" s="36" t="e">
        <f t="shared" ref="G24:AR24" si="3">SUM(G25:G31)</f>
        <v>#DIV/0!</v>
      </c>
      <c r="H24" s="36" t="e">
        <f t="shared" si="3"/>
        <v>#DIV/0!</v>
      </c>
      <c r="I24" s="36" t="e">
        <f t="shared" si="3"/>
        <v>#DIV/0!</v>
      </c>
      <c r="J24" s="36" t="e">
        <f t="shared" si="3"/>
        <v>#DIV/0!</v>
      </c>
      <c r="K24" s="36" t="e">
        <f t="shared" si="3"/>
        <v>#DIV/0!</v>
      </c>
      <c r="L24" s="36" t="e">
        <f t="shared" si="3"/>
        <v>#DIV/0!</v>
      </c>
      <c r="M24" s="36" t="e">
        <f t="shared" si="3"/>
        <v>#DIV/0!</v>
      </c>
      <c r="N24" s="36" t="e">
        <f t="shared" si="3"/>
        <v>#DIV/0!</v>
      </c>
      <c r="O24" s="36" t="e">
        <f t="shared" si="3"/>
        <v>#DIV/0!</v>
      </c>
      <c r="P24" s="36" t="e">
        <f t="shared" si="3"/>
        <v>#DIV/0!</v>
      </c>
      <c r="Q24" s="36" t="e">
        <f t="shared" si="3"/>
        <v>#DIV/0!</v>
      </c>
      <c r="R24" s="36" t="e">
        <f t="shared" si="3"/>
        <v>#DIV/0!</v>
      </c>
      <c r="S24" s="36" t="e">
        <f t="shared" si="3"/>
        <v>#DIV/0!</v>
      </c>
      <c r="T24" s="36" t="e">
        <f t="shared" si="3"/>
        <v>#DIV/0!</v>
      </c>
      <c r="U24" s="36" t="e">
        <f t="shared" si="3"/>
        <v>#DIV/0!</v>
      </c>
      <c r="V24" s="36" t="e">
        <f t="shared" si="3"/>
        <v>#DIV/0!</v>
      </c>
      <c r="W24" s="36" t="e">
        <f t="shared" si="3"/>
        <v>#DIV/0!</v>
      </c>
      <c r="X24" s="36" t="e">
        <f t="shared" si="3"/>
        <v>#DIV/0!</v>
      </c>
      <c r="Y24" s="36" t="e">
        <f t="shared" si="3"/>
        <v>#DIV/0!</v>
      </c>
      <c r="Z24" s="36" t="e">
        <f t="shared" si="3"/>
        <v>#DIV/0!</v>
      </c>
      <c r="AA24" s="36" t="e">
        <f t="shared" si="3"/>
        <v>#DIV/0!</v>
      </c>
      <c r="AB24" s="36" t="e">
        <f t="shared" si="3"/>
        <v>#DIV/0!</v>
      </c>
      <c r="AC24" s="36" t="e">
        <f t="shared" si="3"/>
        <v>#DIV/0!</v>
      </c>
      <c r="AD24" s="36" t="e">
        <f t="shared" si="3"/>
        <v>#DIV/0!</v>
      </c>
      <c r="AE24" s="36" t="e">
        <f t="shared" si="3"/>
        <v>#DIV/0!</v>
      </c>
      <c r="AF24" s="36" t="e">
        <f t="shared" si="3"/>
        <v>#DIV/0!</v>
      </c>
      <c r="AG24" s="36" t="e">
        <f t="shared" si="3"/>
        <v>#DIV/0!</v>
      </c>
      <c r="AH24" s="36" t="e">
        <f t="shared" si="3"/>
        <v>#DIV/0!</v>
      </c>
      <c r="AI24" s="36" t="e">
        <f t="shared" si="3"/>
        <v>#DIV/0!</v>
      </c>
      <c r="AJ24" s="36" t="e">
        <f t="shared" si="3"/>
        <v>#DIV/0!</v>
      </c>
      <c r="AK24" s="36" t="e">
        <f t="shared" si="3"/>
        <v>#DIV/0!</v>
      </c>
      <c r="AL24" s="36" t="e">
        <f t="shared" si="3"/>
        <v>#DIV/0!</v>
      </c>
      <c r="AM24" s="36" t="e">
        <f t="shared" si="3"/>
        <v>#DIV/0!</v>
      </c>
      <c r="AN24" s="36" t="e">
        <f t="shared" si="3"/>
        <v>#DIV/0!</v>
      </c>
      <c r="AO24" s="36" t="e">
        <f t="shared" si="3"/>
        <v>#DIV/0!</v>
      </c>
      <c r="AP24" s="36" t="e">
        <f t="shared" si="3"/>
        <v>#DIV/0!</v>
      </c>
      <c r="AQ24" s="36" t="e">
        <f t="shared" si="3"/>
        <v>#DIV/0!</v>
      </c>
      <c r="AR24" s="36" t="e">
        <f t="shared" si="3"/>
        <v>#DIV/0!</v>
      </c>
    </row>
    <row r="25" spans="1:55">
      <c r="A25" s="2" t="s">
        <v>83</v>
      </c>
      <c r="B25" s="35"/>
      <c r="C25" s="35"/>
      <c r="D25" s="35">
        <f>(D17*D10*'HYP-SCENARIO-RES'!$B$17*(1+'HYP-SCENARIO-RES'!$B$12)^ModèleCalcREF!D1)/1000</f>
        <v>0</v>
      </c>
      <c r="E25" s="35">
        <f>(E17*E10*'HYP-SCENARIO-RES'!$B$17*(1+'HYP-SCENARIO-RES'!$B$12)^ModèleCalcREF!E1)/1000</f>
        <v>0</v>
      </c>
      <c r="F25" s="35">
        <f>(F17*F10*'HYP-SCENARIO-RES'!$B$17*(1+'HYP-SCENARIO-RES'!$B$12)^ModèleCalcREF!F1)/1000</f>
        <v>0</v>
      </c>
      <c r="G25" s="35">
        <f>(G17*G10*'HYP-SCENARIO-RES'!$B$17*(1+'HYP-SCENARIO-RES'!$B$12)^ModèleCalcREF!G1)/1000</f>
        <v>0</v>
      </c>
      <c r="H25" s="35">
        <f>(H17*H10*'HYP-SCENARIO-RES'!$B$17*(1+'HYP-SCENARIO-RES'!$B$12)^ModèleCalcREF!H1)/1000</f>
        <v>0</v>
      </c>
      <c r="I25" s="35">
        <f>(I17*I10*'HYP-SCENARIO-RES'!$B$17*(1+'HYP-SCENARIO-RES'!$B$12)^ModèleCalcREF!I1)/1000</f>
        <v>0</v>
      </c>
      <c r="J25" s="35">
        <f>(J17*J10*'HYP-SCENARIO-RES'!$B$17*(1+'HYP-SCENARIO-RES'!$B$12)^ModèleCalcREF!J1)/1000</f>
        <v>0</v>
      </c>
      <c r="K25" s="35">
        <f>(K17*K10*'HYP-SCENARIO-RES'!$B$17*(1+'HYP-SCENARIO-RES'!$B$12)^ModèleCalcREF!K1)/1000</f>
        <v>0</v>
      </c>
      <c r="L25" s="35">
        <f>(L17*L10*'HYP-SCENARIO-RES'!$B$17*(1+'HYP-SCENARIO-RES'!$B$12)^ModèleCalcREF!L1)/1000</f>
        <v>0</v>
      </c>
      <c r="M25" s="35">
        <f>(M17*M10*'HYP-SCENARIO-RES'!$B$17*(1+'HYP-SCENARIO-RES'!$B$12)^ModèleCalcREF!M1)/1000</f>
        <v>0</v>
      </c>
      <c r="N25" s="35">
        <f>(N17*N10*'HYP-SCENARIO-RES'!$B$17*(1+'HYP-SCENARIO-RES'!$B$12)^ModèleCalcREF!N1)/1000</f>
        <v>0</v>
      </c>
      <c r="O25" s="35">
        <f>(O17*O10*'HYP-SCENARIO-RES'!$B$17*(1+'HYP-SCENARIO-RES'!$B$12)^ModèleCalcREF!O1)/1000</f>
        <v>0</v>
      </c>
      <c r="P25" s="35">
        <f>(P17*P10*'HYP-SCENARIO-RES'!$B$17*(1+'HYP-SCENARIO-RES'!$B$12)^ModèleCalcREF!P1)/1000</f>
        <v>0</v>
      </c>
      <c r="Q25" s="35">
        <f>(Q17*Q10*'HYP-SCENARIO-RES'!$B$17*(1+'HYP-SCENARIO-RES'!$B$12)^ModèleCalcREF!Q1)/1000</f>
        <v>0</v>
      </c>
      <c r="R25" s="35">
        <f>(R17*R10*'HYP-SCENARIO-RES'!$B$17*(1+'HYP-SCENARIO-RES'!$B$12)^ModèleCalcREF!R1)/1000</f>
        <v>0</v>
      </c>
      <c r="S25" s="35">
        <f>(S17*S10*'HYP-SCENARIO-RES'!$B$17*(1+'HYP-SCENARIO-RES'!$B$12)^ModèleCalcREF!S1)/1000</f>
        <v>0</v>
      </c>
      <c r="T25" s="35">
        <f>(T17*T10*'HYP-SCENARIO-RES'!$B$17*(1+'HYP-SCENARIO-RES'!$B$12)^ModèleCalcREF!T1)/1000</f>
        <v>0</v>
      </c>
      <c r="U25" s="35">
        <f>(U17*U10*'HYP-SCENARIO-RES'!$B$17*(1+'HYP-SCENARIO-RES'!$B$12)^ModèleCalcREF!U1)/1000</f>
        <v>0</v>
      </c>
      <c r="V25" s="35">
        <f>(V17*V10*'HYP-SCENARIO-RES'!$B$17*(1+'HYP-SCENARIO-RES'!$B$12)^ModèleCalcREF!V1)/1000</f>
        <v>0</v>
      </c>
      <c r="W25" s="35">
        <f>(W17*W10*'HYP-SCENARIO-RES'!$B$17*(1+'HYP-SCENARIO-RES'!$B$12)^ModèleCalcREF!W1)/1000</f>
        <v>0</v>
      </c>
      <c r="X25" s="35">
        <f>(X17*X10*'HYP-SCENARIO-RES'!$B$17*(1+'HYP-SCENARIO-RES'!$B$12)^ModèleCalcREF!X1)/1000</f>
        <v>0</v>
      </c>
      <c r="Y25" s="35">
        <f>(Y17*Y10*'HYP-SCENARIO-RES'!$B$17*(1+'HYP-SCENARIO-RES'!$B$12)^ModèleCalcREF!Y1)/1000</f>
        <v>0</v>
      </c>
      <c r="Z25" s="35">
        <f>(Z17*Z10*'HYP-SCENARIO-RES'!$B$17*(1+'HYP-SCENARIO-RES'!$B$12)^ModèleCalcREF!Z1)/1000</f>
        <v>0</v>
      </c>
      <c r="AA25" s="35">
        <f>(AA17*AA10*'HYP-SCENARIO-RES'!$B$17*(1+'HYP-SCENARIO-RES'!$B$12)^ModèleCalcREF!AA1)/1000</f>
        <v>0</v>
      </c>
      <c r="AB25" s="35">
        <f>(AB17*AB10*'HYP-SCENARIO-RES'!$B$17*(1+'HYP-SCENARIO-RES'!$B$12)^ModèleCalcREF!AB1)/1000</f>
        <v>0</v>
      </c>
      <c r="AC25" s="35">
        <f>(AC17*AC10*'HYP-SCENARIO-RES'!$B$17*(1+'HYP-SCENARIO-RES'!$B$12)^ModèleCalcREF!AC1)/1000</f>
        <v>0</v>
      </c>
      <c r="AD25" s="35">
        <f>(AD17*AD10*'HYP-SCENARIO-RES'!$B$17*(1+'HYP-SCENARIO-RES'!$B$12)^ModèleCalcREF!AD1)/1000</f>
        <v>0</v>
      </c>
      <c r="AE25" s="35">
        <f>(AE17*AE10*'HYP-SCENARIO-RES'!$B$17*(1+'HYP-SCENARIO-RES'!$B$12)^ModèleCalcREF!AE1)/1000</f>
        <v>0</v>
      </c>
      <c r="AF25" s="35">
        <f>(AF17*AF10*'HYP-SCENARIO-RES'!$B$17*(1+'HYP-SCENARIO-RES'!$B$12)^ModèleCalcREF!AF1)/1000</f>
        <v>0</v>
      </c>
      <c r="AG25" s="35">
        <f>(AG17*AG10*'HYP-SCENARIO-RES'!$B$17*(1+'HYP-SCENARIO-RES'!$B$12)^ModèleCalcREF!AG1)/1000</f>
        <v>0</v>
      </c>
      <c r="AH25" s="35">
        <f>(AH17*AH10*'HYP-SCENARIO-RES'!$B$17*(1+'HYP-SCENARIO-RES'!$B$12)^ModèleCalcREF!AH1)/1000</f>
        <v>0</v>
      </c>
      <c r="AI25" s="35">
        <f>(AI17*AI10*'HYP-SCENARIO-RES'!$B$17*(1+'HYP-SCENARIO-RES'!$B$12)^ModèleCalcREF!AI1)/1000</f>
        <v>0</v>
      </c>
      <c r="AJ25" s="35">
        <f>(AJ17*AJ10*'HYP-SCENARIO-RES'!$B$17*(1+'HYP-SCENARIO-RES'!$B$12)^ModèleCalcREF!AJ1)/1000</f>
        <v>0</v>
      </c>
      <c r="AK25" s="35">
        <f>(AK17*AK10*'HYP-SCENARIO-RES'!$B$17*(1+'HYP-SCENARIO-RES'!$B$12)^ModèleCalcREF!AK1)/1000</f>
        <v>0</v>
      </c>
      <c r="AL25" s="35">
        <f>(AL17*AL10*'HYP-SCENARIO-RES'!$B$17*(1+'HYP-SCENARIO-RES'!$B$12)^ModèleCalcREF!AL1)/1000</f>
        <v>0</v>
      </c>
      <c r="AM25" s="35">
        <f>(AM17*AM10*'HYP-SCENARIO-RES'!$B$17*(1+'HYP-SCENARIO-RES'!$B$12)^ModèleCalcREF!AM1)/1000</f>
        <v>0</v>
      </c>
      <c r="AN25" s="35">
        <f>(AN17*AN10*'HYP-SCENARIO-RES'!$B$17*(1+'HYP-SCENARIO-RES'!$B$12)^ModèleCalcREF!AN1)/1000</f>
        <v>0</v>
      </c>
      <c r="AO25" s="35">
        <f>(AO17*AO10*'HYP-SCENARIO-RES'!$B$17*(1+'HYP-SCENARIO-RES'!$B$12)^ModèleCalcREF!AO1)/1000</f>
        <v>0</v>
      </c>
      <c r="AP25" s="35">
        <f>(AP17*AP10*'HYP-SCENARIO-RES'!$B$17*(1+'HYP-SCENARIO-RES'!$B$12)^ModèleCalcREF!AP1)/1000</f>
        <v>0</v>
      </c>
      <c r="AQ25" s="35">
        <f>(AQ17*AQ10*'HYP-SCENARIO-RES'!$B$17*(1+'HYP-SCENARIO-RES'!$B$12)^ModèleCalcREF!AQ1)/1000</f>
        <v>0</v>
      </c>
      <c r="AR25" s="35">
        <f>(AR17*AR10*'HYP-SCENARIO-RES'!$B$17*(1+'HYP-SCENARIO-RES'!$B$12)^ModèleCalcREF!AR1)/1000</f>
        <v>0</v>
      </c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</row>
    <row r="26" spans="1:55">
      <c r="A26" s="2" t="s">
        <v>30</v>
      </c>
      <c r="B26" s="35"/>
      <c r="C26" s="35"/>
      <c r="D26" s="35">
        <f>(D20*'HYP-SCENARIO-RES'!$B$18*(1+'HYP-SCENARIO-RES'!$B$12)^D1)/1000</f>
        <v>0</v>
      </c>
      <c r="E26" s="35">
        <f>(E20*'HYP-SCENARIO-RES'!$B$18*(1+'HYP-SCENARIO-RES'!$B$12)^E1)/1000</f>
        <v>0</v>
      </c>
      <c r="F26" s="35">
        <f>(F20*'HYP-SCENARIO-RES'!$B$18*(1+'HYP-SCENARIO-RES'!$B$12)^F1)/1000</f>
        <v>0</v>
      </c>
      <c r="G26" s="35">
        <f>(G20*'HYP-SCENARIO-RES'!$B$18*(1+'HYP-SCENARIO-RES'!$B$12)^G1)/1000</f>
        <v>0</v>
      </c>
      <c r="H26" s="35">
        <f>(H20*'HYP-SCENARIO-RES'!$B$18*(1+'HYP-SCENARIO-RES'!$B$12)^H1)/1000</f>
        <v>0</v>
      </c>
      <c r="I26" s="35">
        <f>(I20*'HYP-SCENARIO-RES'!$B$18*(1+'HYP-SCENARIO-RES'!$B$12)^I1)/1000</f>
        <v>0</v>
      </c>
      <c r="J26" s="35">
        <f>(J20*'HYP-SCENARIO-RES'!$B$18*(1+'HYP-SCENARIO-RES'!$B$12)^J1)/1000</f>
        <v>0</v>
      </c>
      <c r="K26" s="35">
        <f>(K20*'HYP-SCENARIO-RES'!$B$18*(1+'HYP-SCENARIO-RES'!$B$12)^K1)/1000</f>
        <v>0</v>
      </c>
      <c r="L26" s="35">
        <f>(L20*'HYP-SCENARIO-RES'!$B$18*(1+'HYP-SCENARIO-RES'!$B$12)^L1)/1000</f>
        <v>0</v>
      </c>
      <c r="M26" s="35">
        <f>(M20*'HYP-SCENARIO-RES'!$B$18*(1+'HYP-SCENARIO-RES'!$B$12)^M1)/1000</f>
        <v>0</v>
      </c>
      <c r="N26" s="35">
        <f>(N20*'HYP-SCENARIO-RES'!$B$18*(1+'HYP-SCENARIO-RES'!$B$12)^N1)/1000</f>
        <v>0</v>
      </c>
      <c r="O26" s="35">
        <f>(O20*'HYP-SCENARIO-RES'!$B$18*(1+'HYP-SCENARIO-RES'!$B$12)^O1)/1000</f>
        <v>0</v>
      </c>
      <c r="P26" s="35">
        <f>(P20*'HYP-SCENARIO-RES'!$B$18*(1+'HYP-SCENARIO-RES'!$B$12)^P1)/1000</f>
        <v>0</v>
      </c>
      <c r="Q26" s="35">
        <f>(Q20*'HYP-SCENARIO-RES'!$B$18*(1+'HYP-SCENARIO-RES'!$B$12)^Q1)/1000</f>
        <v>0</v>
      </c>
      <c r="R26" s="35">
        <f>(R20*'HYP-SCENARIO-RES'!$B$18*(1+'HYP-SCENARIO-RES'!$B$12)^R1)/1000</f>
        <v>0</v>
      </c>
      <c r="S26" s="35">
        <f>(S20*'HYP-SCENARIO-RES'!$B$18*(1+'HYP-SCENARIO-RES'!$B$12)^S1)/1000</f>
        <v>0</v>
      </c>
      <c r="T26" s="35">
        <f>(T20*'HYP-SCENARIO-RES'!$B$18*(1+'HYP-SCENARIO-RES'!$B$12)^T1)/1000</f>
        <v>0</v>
      </c>
      <c r="U26" s="35">
        <f>(U20*'HYP-SCENARIO-RES'!$B$18*(1+'HYP-SCENARIO-RES'!$B$12)^U1)/1000</f>
        <v>0</v>
      </c>
      <c r="V26" s="35">
        <f>(V20*'HYP-SCENARIO-RES'!$B$18*(1+'HYP-SCENARIO-RES'!$B$12)^V1)/1000</f>
        <v>0</v>
      </c>
      <c r="W26" s="35">
        <f>(W20*'HYP-SCENARIO-RES'!$B$18*(1+'HYP-SCENARIO-RES'!$B$12)^W1)/1000</f>
        <v>0</v>
      </c>
      <c r="X26" s="35">
        <f>(X20*'HYP-SCENARIO-RES'!$B$18*(1+'HYP-SCENARIO-RES'!$B$12)^X1)/1000</f>
        <v>0</v>
      </c>
      <c r="Y26" s="35">
        <f>(Y20*'HYP-SCENARIO-RES'!$B$18*(1+'HYP-SCENARIO-RES'!$B$12)^Y1)/1000</f>
        <v>0</v>
      </c>
      <c r="Z26" s="35">
        <f>(Z20*'HYP-SCENARIO-RES'!$B$18*(1+'HYP-SCENARIO-RES'!$B$12)^Z1)/1000</f>
        <v>0</v>
      </c>
      <c r="AA26" s="35">
        <f>(AA20*'HYP-SCENARIO-RES'!$B$18*(1+'HYP-SCENARIO-RES'!$B$12)^AA1)/1000</f>
        <v>0</v>
      </c>
      <c r="AB26" s="35">
        <f>(AB20*'HYP-SCENARIO-RES'!$B$18*(1+'HYP-SCENARIO-RES'!$B$12)^AB1)/1000</f>
        <v>0</v>
      </c>
      <c r="AC26" s="35">
        <f>(AC20*'HYP-SCENARIO-RES'!$B$18*(1+'HYP-SCENARIO-RES'!$B$12)^AC1)/1000</f>
        <v>0</v>
      </c>
      <c r="AD26" s="35">
        <f>(AD20*'HYP-SCENARIO-RES'!$B$18*(1+'HYP-SCENARIO-RES'!$B$12)^AD1)/1000</f>
        <v>0</v>
      </c>
      <c r="AE26" s="35">
        <f>(AE20*'HYP-SCENARIO-RES'!$B$18*(1+'HYP-SCENARIO-RES'!$B$12)^AE1)/1000</f>
        <v>0</v>
      </c>
      <c r="AF26" s="35">
        <f>(AF20*'HYP-SCENARIO-RES'!$B$18*(1+'HYP-SCENARIO-RES'!$B$12)^AF1)/1000</f>
        <v>0</v>
      </c>
      <c r="AG26" s="35">
        <f>(AG20*'HYP-SCENARIO-RES'!$B$18*(1+'HYP-SCENARIO-RES'!$B$12)^AG1)/1000</f>
        <v>0</v>
      </c>
      <c r="AH26" s="35">
        <f>(AH20*'HYP-SCENARIO-RES'!$B$18*(1+'HYP-SCENARIO-RES'!$B$12)^AH1)/1000</f>
        <v>0</v>
      </c>
      <c r="AI26" s="35">
        <f>(AI20*'HYP-SCENARIO-RES'!$B$18*(1+'HYP-SCENARIO-RES'!$B$12)^AI1)/1000</f>
        <v>0</v>
      </c>
      <c r="AJ26" s="35">
        <f>(AJ20*'HYP-SCENARIO-RES'!$B$18*(1+'HYP-SCENARIO-RES'!$B$12)^AJ1)/1000</f>
        <v>0</v>
      </c>
      <c r="AK26" s="35">
        <f>(AK20*'HYP-SCENARIO-RES'!$B$18*(1+'HYP-SCENARIO-RES'!$B$12)^AK1)/1000</f>
        <v>0</v>
      </c>
      <c r="AL26" s="35">
        <f>(AL20*'HYP-SCENARIO-RES'!$B$18*(1+'HYP-SCENARIO-RES'!$B$12)^AL1)/1000</f>
        <v>0</v>
      </c>
      <c r="AM26" s="35">
        <f>(AM20*'HYP-SCENARIO-RES'!$B$18*(1+'HYP-SCENARIO-RES'!$B$12)^AM1)/1000</f>
        <v>0</v>
      </c>
      <c r="AN26" s="35">
        <f>(AN20*'HYP-SCENARIO-RES'!$B$18*(1+'HYP-SCENARIO-RES'!$B$12)^AN1)/1000</f>
        <v>0</v>
      </c>
      <c r="AO26" s="35">
        <f>(AO20*'HYP-SCENARIO-RES'!$B$18*(1+'HYP-SCENARIO-RES'!$B$12)^AO1)/1000</f>
        <v>0</v>
      </c>
      <c r="AP26" s="35">
        <f>(AP20*'HYP-SCENARIO-RES'!$B$18*(1+'HYP-SCENARIO-RES'!$B$12)^AP1)/1000</f>
        <v>0</v>
      </c>
      <c r="AQ26" s="35">
        <f>(AQ20*'HYP-SCENARIO-RES'!$B$18*(1+'HYP-SCENARIO-RES'!$B$12)^AQ1)/1000</f>
        <v>0</v>
      </c>
      <c r="AR26" s="35">
        <f>(AR20*'HYP-SCENARIO-RES'!$B$18*(1+'HYP-SCENARIO-RES'!$B$12)^AR1)/1000</f>
        <v>0</v>
      </c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</row>
    <row r="27" spans="1:55">
      <c r="A27" s="2" t="s">
        <v>31</v>
      </c>
      <c r="B27" s="35"/>
      <c r="C27" s="35" t="e">
        <f>C18/1000*'HYP-SCENARIO-RES'!$B$21*(1+'HYP-SCENARIO-RES'!$B$11)^ModèleCalcREF!C1</f>
        <v>#DIV/0!</v>
      </c>
      <c r="D27" s="35" t="e">
        <f>D18/1000*'HYP-SCENARIO-RES'!$B$21*(1+'HYP-SCENARIO-RES'!$B$11)^ModèleCalcREF!D1</f>
        <v>#DIV/0!</v>
      </c>
      <c r="E27" s="35" t="e">
        <f>E18/1000*'HYP-SCENARIO-RES'!$B$21*(1+'HYP-SCENARIO-RES'!$B$11)^ModèleCalcREF!E1</f>
        <v>#DIV/0!</v>
      </c>
      <c r="F27" s="35" t="e">
        <f>F18/1000*'HYP-SCENARIO-RES'!$B$21*(1+'HYP-SCENARIO-RES'!$B$11)^ModèleCalcREF!F1</f>
        <v>#DIV/0!</v>
      </c>
      <c r="G27" s="35" t="e">
        <f>G18/1000*'HYP-SCENARIO-RES'!$B$21*(1+'HYP-SCENARIO-RES'!$B$11)^ModèleCalcREF!G1</f>
        <v>#DIV/0!</v>
      </c>
      <c r="H27" s="35" t="e">
        <f>H18/1000*'HYP-SCENARIO-RES'!$B$21*(1+'HYP-SCENARIO-RES'!$B$11)^ModèleCalcREF!H1</f>
        <v>#DIV/0!</v>
      </c>
      <c r="I27" s="35" t="e">
        <f>I18/1000*'HYP-SCENARIO-RES'!$B$21*(1+'HYP-SCENARIO-RES'!$B$11)^ModèleCalcREF!I1</f>
        <v>#DIV/0!</v>
      </c>
      <c r="J27" s="35" t="e">
        <f>J18/1000*'HYP-SCENARIO-RES'!$B$21*(1+'HYP-SCENARIO-RES'!$B$11)^ModèleCalcREF!J1</f>
        <v>#DIV/0!</v>
      </c>
      <c r="K27" s="35" t="e">
        <f>K18/1000*'HYP-SCENARIO-RES'!$B$21*(1+'HYP-SCENARIO-RES'!$B$11)^ModèleCalcREF!K1</f>
        <v>#DIV/0!</v>
      </c>
      <c r="L27" s="35" t="e">
        <f>L18/1000*'HYP-SCENARIO-RES'!$B$21*(1+'HYP-SCENARIO-RES'!$B$11)^ModèleCalcREF!L1</f>
        <v>#DIV/0!</v>
      </c>
      <c r="M27" s="35" t="e">
        <f>M18/1000*'HYP-SCENARIO-RES'!$B$21*(1+'HYP-SCENARIO-RES'!$B$11)^ModèleCalcREF!M1</f>
        <v>#DIV/0!</v>
      </c>
      <c r="N27" s="35" t="e">
        <f>N18/1000*'HYP-SCENARIO-RES'!$B$21*(1+'HYP-SCENARIO-RES'!$B$11)^ModèleCalcREF!N1</f>
        <v>#DIV/0!</v>
      </c>
      <c r="O27" s="35" t="e">
        <f>O18/1000*'HYP-SCENARIO-RES'!$B$21*(1+'HYP-SCENARIO-RES'!$B$11)^ModèleCalcREF!O1</f>
        <v>#DIV/0!</v>
      </c>
      <c r="P27" s="35" t="e">
        <f>P18/1000*'HYP-SCENARIO-RES'!$B$21*(1+'HYP-SCENARIO-RES'!$B$11)^ModèleCalcREF!P1</f>
        <v>#DIV/0!</v>
      </c>
      <c r="Q27" s="35" t="e">
        <f>Q18/1000*'HYP-SCENARIO-RES'!$B$21*(1+'HYP-SCENARIO-RES'!$B$11)^ModèleCalcREF!Q1</f>
        <v>#DIV/0!</v>
      </c>
      <c r="R27" s="35" t="e">
        <f>R18/1000*'HYP-SCENARIO-RES'!$B$21*(1+'HYP-SCENARIO-RES'!$B$11)^ModèleCalcREF!R1</f>
        <v>#DIV/0!</v>
      </c>
      <c r="S27" s="35" t="e">
        <f>S18/1000*'HYP-SCENARIO-RES'!$B$21*(1+'HYP-SCENARIO-RES'!$B$11)^ModèleCalcREF!S1</f>
        <v>#DIV/0!</v>
      </c>
      <c r="T27" s="35" t="e">
        <f>T18/1000*'HYP-SCENARIO-RES'!$B$21*(1+'HYP-SCENARIO-RES'!$B$11)^ModèleCalcREF!T1</f>
        <v>#DIV/0!</v>
      </c>
      <c r="U27" s="35" t="e">
        <f>U18/1000*'HYP-SCENARIO-RES'!$B$21*(1+'HYP-SCENARIO-RES'!$B$11)^ModèleCalcREF!U1</f>
        <v>#DIV/0!</v>
      </c>
      <c r="V27" s="35" t="e">
        <f>V18/1000*'HYP-SCENARIO-RES'!$B$21*(1+'HYP-SCENARIO-RES'!$B$11)^ModèleCalcREF!V1</f>
        <v>#DIV/0!</v>
      </c>
      <c r="W27" s="35" t="e">
        <f>W18/1000*'HYP-SCENARIO-RES'!$B$21*(1+'HYP-SCENARIO-RES'!$B$11)^ModèleCalcREF!W1</f>
        <v>#DIV/0!</v>
      </c>
      <c r="X27" s="35" t="e">
        <f>X18/1000*'HYP-SCENARIO-RES'!$B$21*(1+'HYP-SCENARIO-RES'!$B$11)^ModèleCalcREF!X1</f>
        <v>#DIV/0!</v>
      </c>
      <c r="Y27" s="35" t="e">
        <f>Y18/1000*'HYP-SCENARIO-RES'!$B$21*(1+'HYP-SCENARIO-RES'!$B$11)^ModèleCalcREF!Y1</f>
        <v>#DIV/0!</v>
      </c>
      <c r="Z27" s="35" t="e">
        <f>Z18/1000*'HYP-SCENARIO-RES'!$B$21*(1+'HYP-SCENARIO-RES'!$B$11)^ModèleCalcREF!Z1</f>
        <v>#DIV/0!</v>
      </c>
      <c r="AA27" s="35" t="e">
        <f>AA18/1000*'HYP-SCENARIO-RES'!$B$21*(1+'HYP-SCENARIO-RES'!$B$11)^ModèleCalcREF!AA1</f>
        <v>#DIV/0!</v>
      </c>
      <c r="AB27" s="35" t="e">
        <f>AB18/1000*'HYP-SCENARIO-RES'!$B$21*(1+'HYP-SCENARIO-RES'!$B$11)^ModèleCalcREF!AB1</f>
        <v>#DIV/0!</v>
      </c>
      <c r="AC27" s="35" t="e">
        <f>AC18/1000*'HYP-SCENARIO-RES'!$B$21*(1+'HYP-SCENARIO-RES'!$B$11)^ModèleCalcREF!AC1</f>
        <v>#DIV/0!</v>
      </c>
      <c r="AD27" s="35" t="e">
        <f>AD18/1000*'HYP-SCENARIO-RES'!$B$21*(1+'HYP-SCENARIO-RES'!$B$11)^ModèleCalcREF!AD1</f>
        <v>#DIV/0!</v>
      </c>
      <c r="AE27" s="35" t="e">
        <f>AE18/1000*'HYP-SCENARIO-RES'!$B$21*(1+'HYP-SCENARIO-RES'!$B$11)^ModèleCalcREF!AE1</f>
        <v>#DIV/0!</v>
      </c>
      <c r="AF27" s="35" t="e">
        <f>AF18/1000*'HYP-SCENARIO-RES'!$B$21*(1+'HYP-SCENARIO-RES'!$B$11)^ModèleCalcREF!AF1</f>
        <v>#DIV/0!</v>
      </c>
      <c r="AG27" s="35" t="e">
        <f>AG18/1000*'HYP-SCENARIO-RES'!$B$21*(1+'HYP-SCENARIO-RES'!$B$11)^ModèleCalcREF!AG1</f>
        <v>#DIV/0!</v>
      </c>
      <c r="AH27" s="35" t="e">
        <f>AH18/1000*'HYP-SCENARIO-RES'!$B$21*(1+'HYP-SCENARIO-RES'!$B$11)^ModèleCalcREF!AH1</f>
        <v>#DIV/0!</v>
      </c>
      <c r="AI27" s="35" t="e">
        <f>AI18/1000*'HYP-SCENARIO-RES'!$B$21*(1+'HYP-SCENARIO-RES'!$B$11)^ModèleCalcREF!AI1</f>
        <v>#DIV/0!</v>
      </c>
      <c r="AJ27" s="35" t="e">
        <f>AJ18/1000*'HYP-SCENARIO-RES'!$B$21*(1+'HYP-SCENARIO-RES'!$B$11)^ModèleCalcREF!AJ1</f>
        <v>#DIV/0!</v>
      </c>
      <c r="AK27" s="35" t="e">
        <f>AK18/1000*'HYP-SCENARIO-RES'!$B$21*(1+'HYP-SCENARIO-RES'!$B$11)^ModèleCalcREF!AK1</f>
        <v>#DIV/0!</v>
      </c>
      <c r="AL27" s="35" t="e">
        <f>AL18/1000*'HYP-SCENARIO-RES'!$B$21*(1+'HYP-SCENARIO-RES'!$B$11)^ModèleCalcREF!AL1</f>
        <v>#DIV/0!</v>
      </c>
      <c r="AM27" s="35" t="e">
        <f>AM18/1000*'HYP-SCENARIO-RES'!$B$21*(1+'HYP-SCENARIO-RES'!$B$11)^ModèleCalcREF!AM1</f>
        <v>#DIV/0!</v>
      </c>
      <c r="AN27" s="35" t="e">
        <f>AN18/1000*'HYP-SCENARIO-RES'!$B$21*(1+'HYP-SCENARIO-RES'!$B$11)^ModèleCalcREF!AN1</f>
        <v>#DIV/0!</v>
      </c>
      <c r="AO27" s="35" t="e">
        <f>AO18/1000*'HYP-SCENARIO-RES'!$B$21*(1+'HYP-SCENARIO-RES'!$B$11)^ModèleCalcREF!AO1</f>
        <v>#DIV/0!</v>
      </c>
      <c r="AP27" s="35" t="e">
        <f>AP18/1000*'HYP-SCENARIO-RES'!$B$21*(1+'HYP-SCENARIO-RES'!$B$11)^ModèleCalcREF!AP1</f>
        <v>#DIV/0!</v>
      </c>
      <c r="AQ27" s="35" t="e">
        <f>AQ18/1000*'HYP-SCENARIO-RES'!$B$21*(1+'HYP-SCENARIO-RES'!$B$11)^ModèleCalcREF!AQ1</f>
        <v>#DIV/0!</v>
      </c>
      <c r="AR27" s="35" t="e">
        <f>AR18/1000*'HYP-SCENARIO-RES'!$B$21*(1+'HYP-SCENARIO-RES'!$B$11)^ModèleCalcREF!AR1</f>
        <v>#DIV/0!</v>
      </c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</row>
    <row r="28" spans="1:55">
      <c r="A28" s="2" t="s">
        <v>137</v>
      </c>
      <c r="B28" s="35">
        <f>B21/1000*'HYP-SCENARIO-RES'!$B$22*(1+'HYP-SCENARIO-RES'!$B$11)^ModèleCalcREF!B1</f>
        <v>0</v>
      </c>
      <c r="C28" s="35" t="e">
        <f>C21/1000*'HYP-SCENARIO-RES'!$B$22*(1+'HYP-SCENARIO-RES'!$B$11)^ModèleCalcREF!C1</f>
        <v>#DIV/0!</v>
      </c>
      <c r="D28" s="35" t="e">
        <f>D21/1000*'HYP-SCENARIO-RES'!$B$22*(1+'HYP-SCENARIO-RES'!$B$11)^ModèleCalcREF!D1</f>
        <v>#DIV/0!</v>
      </c>
      <c r="E28" s="35" t="e">
        <f>E21/1000*'HYP-SCENARIO-RES'!$B$22*(1+'HYP-SCENARIO-RES'!$B$11)^ModèleCalcREF!E1</f>
        <v>#DIV/0!</v>
      </c>
      <c r="F28" s="35" t="e">
        <f>F21/1000*'HYP-SCENARIO-RES'!$B$22*(1+'HYP-SCENARIO-RES'!$B$11)^ModèleCalcREF!F1</f>
        <v>#DIV/0!</v>
      </c>
      <c r="G28" s="35" t="e">
        <f>G21/1000*'HYP-SCENARIO-RES'!$B$22*(1+'HYP-SCENARIO-RES'!$B$11)^ModèleCalcREF!G1</f>
        <v>#DIV/0!</v>
      </c>
      <c r="H28" s="35" t="e">
        <f>H21/1000*'HYP-SCENARIO-RES'!$B$22*(1+'HYP-SCENARIO-RES'!$B$11)^ModèleCalcREF!H1</f>
        <v>#DIV/0!</v>
      </c>
      <c r="I28" s="35" t="e">
        <f>I21/1000*'HYP-SCENARIO-RES'!$B$22*(1+'HYP-SCENARIO-RES'!$B$11)^ModèleCalcREF!I1</f>
        <v>#DIV/0!</v>
      </c>
      <c r="J28" s="35" t="e">
        <f>J21/1000*'HYP-SCENARIO-RES'!$B$22*(1+'HYP-SCENARIO-RES'!$B$11)^ModèleCalcREF!J1</f>
        <v>#DIV/0!</v>
      </c>
      <c r="K28" s="35" t="e">
        <f>K21/1000*'HYP-SCENARIO-RES'!$B$22*(1+'HYP-SCENARIO-RES'!$B$11)^ModèleCalcREF!K1</f>
        <v>#DIV/0!</v>
      </c>
      <c r="L28" s="35" t="e">
        <f>L21/1000*'HYP-SCENARIO-RES'!$B$22*(1+'HYP-SCENARIO-RES'!$B$11)^ModèleCalcREF!L1</f>
        <v>#DIV/0!</v>
      </c>
      <c r="M28" s="35" t="e">
        <f>M21/1000*'HYP-SCENARIO-RES'!$B$22*(1+'HYP-SCENARIO-RES'!$B$11)^ModèleCalcREF!M1</f>
        <v>#DIV/0!</v>
      </c>
      <c r="N28" s="35" t="e">
        <f>N21/1000*'HYP-SCENARIO-RES'!$B$22*(1+'HYP-SCENARIO-RES'!$B$11)^ModèleCalcREF!N1</f>
        <v>#DIV/0!</v>
      </c>
      <c r="O28" s="35" t="e">
        <f>O21/1000*'HYP-SCENARIO-RES'!$B$22*(1+'HYP-SCENARIO-RES'!$B$11)^ModèleCalcREF!O1</f>
        <v>#DIV/0!</v>
      </c>
      <c r="P28" s="35" t="e">
        <f>P21/1000*'HYP-SCENARIO-RES'!$B$22*(1+'HYP-SCENARIO-RES'!$B$11)^ModèleCalcREF!P1</f>
        <v>#DIV/0!</v>
      </c>
      <c r="Q28" s="35" t="e">
        <f>Q21/1000*'HYP-SCENARIO-RES'!$B$22*(1+'HYP-SCENARIO-RES'!$B$11)^ModèleCalcREF!Q1</f>
        <v>#DIV/0!</v>
      </c>
      <c r="R28" s="35" t="e">
        <f>R21/1000*'HYP-SCENARIO-RES'!$B$22*(1+'HYP-SCENARIO-RES'!$B$11)^ModèleCalcREF!R1</f>
        <v>#DIV/0!</v>
      </c>
      <c r="S28" s="35" t="e">
        <f>S21/1000*'HYP-SCENARIO-RES'!$B$22*(1+'HYP-SCENARIO-RES'!$B$11)^ModèleCalcREF!S1</f>
        <v>#DIV/0!</v>
      </c>
      <c r="T28" s="35" t="e">
        <f>T21/1000*'HYP-SCENARIO-RES'!$B$22*(1+'HYP-SCENARIO-RES'!$B$11)^ModèleCalcREF!T1</f>
        <v>#DIV/0!</v>
      </c>
      <c r="U28" s="35" t="e">
        <f>U21/1000*'HYP-SCENARIO-RES'!$B$22*(1+'HYP-SCENARIO-RES'!$B$11)^ModèleCalcREF!U1</f>
        <v>#DIV/0!</v>
      </c>
      <c r="V28" s="35" t="e">
        <f>V21/1000*'HYP-SCENARIO-RES'!$B$22*(1+'HYP-SCENARIO-RES'!$B$11)^ModèleCalcREF!V1</f>
        <v>#DIV/0!</v>
      </c>
      <c r="W28" s="35" t="e">
        <f>W21/1000*'HYP-SCENARIO-RES'!$B$22*(1+'HYP-SCENARIO-RES'!$B$11)^ModèleCalcREF!W1</f>
        <v>#DIV/0!</v>
      </c>
      <c r="X28" s="35" t="e">
        <f>X21/1000*'HYP-SCENARIO-RES'!$B$22*(1+'HYP-SCENARIO-RES'!$B$11)^ModèleCalcREF!X1</f>
        <v>#DIV/0!</v>
      </c>
      <c r="Y28" s="35" t="e">
        <f>Y21/1000*'HYP-SCENARIO-RES'!$B$22*(1+'HYP-SCENARIO-RES'!$B$11)^ModèleCalcREF!Y1</f>
        <v>#DIV/0!</v>
      </c>
      <c r="Z28" s="35" t="e">
        <f>Z21/1000*'HYP-SCENARIO-RES'!$B$22*(1+'HYP-SCENARIO-RES'!$B$11)^ModèleCalcREF!Z1</f>
        <v>#DIV/0!</v>
      </c>
      <c r="AA28" s="35" t="e">
        <f>AA21/1000*'HYP-SCENARIO-RES'!$B$22*(1+'HYP-SCENARIO-RES'!$B$11)^ModèleCalcREF!AA1</f>
        <v>#DIV/0!</v>
      </c>
      <c r="AB28" s="35" t="e">
        <f>AB21/1000*'HYP-SCENARIO-RES'!$B$22*(1+'HYP-SCENARIO-RES'!$B$11)^ModèleCalcREF!AB1</f>
        <v>#DIV/0!</v>
      </c>
      <c r="AC28" s="35" t="e">
        <f>AC21/1000*'HYP-SCENARIO-RES'!$B$22*(1+'HYP-SCENARIO-RES'!$B$11)^ModèleCalcREF!AC1</f>
        <v>#DIV/0!</v>
      </c>
      <c r="AD28" s="35" t="e">
        <f>AD21/1000*'HYP-SCENARIO-RES'!$B$22*(1+'HYP-SCENARIO-RES'!$B$11)^ModèleCalcREF!AD1</f>
        <v>#DIV/0!</v>
      </c>
      <c r="AE28" s="35" t="e">
        <f>AE21/1000*'HYP-SCENARIO-RES'!$B$22*(1+'HYP-SCENARIO-RES'!$B$11)^ModèleCalcREF!AE1</f>
        <v>#DIV/0!</v>
      </c>
      <c r="AF28" s="35" t="e">
        <f>AF21/1000*'HYP-SCENARIO-RES'!$B$22*(1+'HYP-SCENARIO-RES'!$B$11)^ModèleCalcREF!AF1</f>
        <v>#DIV/0!</v>
      </c>
      <c r="AG28" s="35" t="e">
        <f>AG21/1000*'HYP-SCENARIO-RES'!$B$22*(1+'HYP-SCENARIO-RES'!$B$11)^ModèleCalcREF!AG1</f>
        <v>#DIV/0!</v>
      </c>
      <c r="AH28" s="35" t="e">
        <f>AH21/1000*'HYP-SCENARIO-RES'!$B$22*(1+'HYP-SCENARIO-RES'!$B$11)^ModèleCalcREF!AH1</f>
        <v>#DIV/0!</v>
      </c>
      <c r="AI28" s="35" t="e">
        <f>AI21/1000*'HYP-SCENARIO-RES'!$B$22*(1+'HYP-SCENARIO-RES'!$B$11)^ModèleCalcREF!AI1</f>
        <v>#DIV/0!</v>
      </c>
      <c r="AJ28" s="35" t="e">
        <f>AJ21/1000*'HYP-SCENARIO-RES'!$B$22*(1+'HYP-SCENARIO-RES'!$B$11)^ModèleCalcREF!AJ1</f>
        <v>#DIV/0!</v>
      </c>
      <c r="AK28" s="35" t="e">
        <f>AK21/1000*'HYP-SCENARIO-RES'!$B$22*(1+'HYP-SCENARIO-RES'!$B$11)^ModèleCalcREF!AK1</f>
        <v>#DIV/0!</v>
      </c>
      <c r="AL28" s="35" t="e">
        <f>AL21/1000*'HYP-SCENARIO-RES'!$B$22*(1+'HYP-SCENARIO-RES'!$B$11)^ModèleCalcREF!AL1</f>
        <v>#DIV/0!</v>
      </c>
      <c r="AM28" s="35">
        <f>AM21/1000*'HYP-SCENARIO-RES'!$B$22*(1+'HYP-SCENARIO-RES'!$B$11)^ModèleCalcREF!AM1</f>
        <v>0</v>
      </c>
      <c r="AN28" s="35">
        <f>AN21/1000*'HYP-SCENARIO-RES'!$B$22*(1+'HYP-SCENARIO-RES'!$B$11)^ModèleCalcREF!AN1</f>
        <v>0</v>
      </c>
      <c r="AO28" s="35">
        <f>AO21/1000*'HYP-SCENARIO-RES'!$B$22*(1+'HYP-SCENARIO-RES'!$B$11)^ModèleCalcREF!AO1</f>
        <v>0</v>
      </c>
      <c r="AP28" s="35">
        <f>AP21/1000*'HYP-SCENARIO-RES'!$B$22*(1+'HYP-SCENARIO-RES'!$B$11)^ModèleCalcREF!AP1</f>
        <v>0</v>
      </c>
      <c r="AQ28" s="35">
        <f>AQ21/1000*'HYP-SCENARIO-RES'!$B$22*(1+'HYP-SCENARIO-RES'!$B$11)^ModèleCalcREF!AQ1</f>
        <v>0</v>
      </c>
      <c r="AR28" s="35">
        <f>AR21/1000*'HYP-SCENARIO-RES'!$B$22*(1+'HYP-SCENARIO-RES'!$B$11)^ModèleCalcREF!AR1</f>
        <v>0</v>
      </c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</row>
    <row r="29" spans="1:55">
      <c r="A29" s="2" t="s">
        <v>98</v>
      </c>
      <c r="B29" s="35"/>
      <c r="C29" s="35"/>
      <c r="D29" s="35">
        <f>D22/1000*'HYP-SCENARIO-RES'!$B$22*(1+'HYP-SCENARIO-RES'!$B$11)^ModèleCalcREF!D1</f>
        <v>0</v>
      </c>
      <c r="E29" s="35">
        <f>E22/1000*'HYP-SCENARIO-RES'!$B$22*(1+'HYP-SCENARIO-RES'!$B$11)^ModèleCalcREF!E1</f>
        <v>0</v>
      </c>
      <c r="F29" s="35">
        <f>F22/1000*'HYP-SCENARIO-RES'!$B$22*(1+'HYP-SCENARIO-RES'!$B$11)^ModèleCalcREF!F1</f>
        <v>0</v>
      </c>
      <c r="G29" s="35">
        <f>G22/1000*'HYP-SCENARIO-RES'!$B$22*(1+'HYP-SCENARIO-RES'!$B$11)^ModèleCalcREF!G1</f>
        <v>0</v>
      </c>
      <c r="H29" s="35">
        <f>H22/1000*'HYP-SCENARIO-RES'!$B$22*(1+'HYP-SCENARIO-RES'!$B$11)^ModèleCalcREF!H1</f>
        <v>0</v>
      </c>
      <c r="I29" s="35">
        <f>I22/1000*'HYP-SCENARIO-RES'!$B$22*(1+'HYP-SCENARIO-RES'!$B$11)^ModèleCalcREF!I1</f>
        <v>0</v>
      </c>
      <c r="J29" s="35">
        <f>J22/1000*'HYP-SCENARIO-RES'!$B$22*(1+'HYP-SCENARIO-RES'!$B$11)^ModèleCalcREF!J1</f>
        <v>0</v>
      </c>
      <c r="K29" s="35">
        <f>K22/1000*'HYP-SCENARIO-RES'!$B$22*(1+'HYP-SCENARIO-RES'!$B$11)^ModèleCalcREF!K1</f>
        <v>0</v>
      </c>
      <c r="L29" s="35">
        <f>L22/1000*'HYP-SCENARIO-RES'!$B$22*(1+'HYP-SCENARIO-RES'!$B$11)^ModèleCalcREF!L1</f>
        <v>0</v>
      </c>
      <c r="M29" s="35">
        <f>M22/1000*'HYP-SCENARIO-RES'!$B$22*(1+'HYP-SCENARIO-RES'!$B$11)^ModèleCalcREF!M1</f>
        <v>0</v>
      </c>
      <c r="N29" s="35">
        <f>N22/1000*'HYP-SCENARIO-RES'!$B$22*(1+'HYP-SCENARIO-RES'!$B$11)^ModèleCalcREF!N1</f>
        <v>0</v>
      </c>
      <c r="O29" s="35">
        <f>O22/1000*'HYP-SCENARIO-RES'!$B$22*(1+'HYP-SCENARIO-RES'!$B$11)^ModèleCalcREF!O1</f>
        <v>0</v>
      </c>
      <c r="P29" s="35">
        <f>P22/1000*'HYP-SCENARIO-RES'!$B$22*(1+'HYP-SCENARIO-RES'!$B$11)^ModèleCalcREF!P1</f>
        <v>0</v>
      </c>
      <c r="Q29" s="35">
        <f>Q22/1000*'HYP-SCENARIO-RES'!$B$22*(1+'HYP-SCENARIO-RES'!$B$11)^ModèleCalcREF!Q1</f>
        <v>0</v>
      </c>
      <c r="R29" s="35">
        <f>R22/1000*'HYP-SCENARIO-RES'!$B$22*(1+'HYP-SCENARIO-RES'!$B$11)^ModèleCalcREF!R1</f>
        <v>0</v>
      </c>
      <c r="S29" s="35">
        <f>S22/1000*'HYP-SCENARIO-RES'!$B$22*(1+'HYP-SCENARIO-RES'!$B$11)^ModèleCalcREF!S1</f>
        <v>0</v>
      </c>
      <c r="T29" s="35">
        <f>T22/1000*'HYP-SCENARIO-RES'!$B$22*(1+'HYP-SCENARIO-RES'!$B$11)^ModèleCalcREF!T1</f>
        <v>0</v>
      </c>
      <c r="U29" s="35">
        <f>U22/1000*'HYP-SCENARIO-RES'!$B$22*(1+'HYP-SCENARIO-RES'!$B$11)^ModèleCalcREF!U1</f>
        <v>0</v>
      </c>
      <c r="V29" s="35">
        <f>V22/1000*'HYP-SCENARIO-RES'!$B$22*(1+'HYP-SCENARIO-RES'!$B$11)^ModèleCalcREF!V1</f>
        <v>0</v>
      </c>
      <c r="W29" s="35">
        <f>W22/1000*'HYP-SCENARIO-RES'!$B$22*(1+'HYP-SCENARIO-RES'!$B$11)^ModèleCalcREF!W1</f>
        <v>0</v>
      </c>
      <c r="X29" s="35">
        <f>X22/1000*'HYP-SCENARIO-RES'!$B$22*(1+'HYP-SCENARIO-RES'!$B$11)^ModèleCalcREF!X1</f>
        <v>0</v>
      </c>
      <c r="Y29" s="35">
        <f>Y22/1000*'HYP-SCENARIO-RES'!$B$22*(1+'HYP-SCENARIO-RES'!$B$11)^ModèleCalcREF!Y1</f>
        <v>0</v>
      </c>
      <c r="Z29" s="35">
        <f>Z22/1000*'HYP-SCENARIO-RES'!$B$22*(1+'HYP-SCENARIO-RES'!$B$11)^ModèleCalcREF!Z1</f>
        <v>0</v>
      </c>
      <c r="AA29" s="35">
        <f>AA22/1000*'HYP-SCENARIO-RES'!$B$22*(1+'HYP-SCENARIO-RES'!$B$11)^ModèleCalcREF!AA1</f>
        <v>0</v>
      </c>
      <c r="AB29" s="35">
        <f>AB22/1000*'HYP-SCENARIO-RES'!$B$22*(1+'HYP-SCENARIO-RES'!$B$11)^ModèleCalcREF!AB1</f>
        <v>0</v>
      </c>
      <c r="AC29" s="35">
        <f>AC22/1000*'HYP-SCENARIO-RES'!$B$22*(1+'HYP-SCENARIO-RES'!$B$11)^ModèleCalcREF!AC1</f>
        <v>0</v>
      </c>
      <c r="AD29" s="35">
        <f>AD22/1000*'HYP-SCENARIO-RES'!$B$22*(1+'HYP-SCENARIO-RES'!$B$11)^ModèleCalcREF!AD1</f>
        <v>0</v>
      </c>
      <c r="AE29" s="35">
        <f>AE22/1000*'HYP-SCENARIO-RES'!$B$22*(1+'HYP-SCENARIO-RES'!$B$11)^ModèleCalcREF!AE1</f>
        <v>0</v>
      </c>
      <c r="AF29" s="35">
        <f>AF22/1000*'HYP-SCENARIO-RES'!$B$22*(1+'HYP-SCENARIO-RES'!$B$11)^ModèleCalcREF!AF1</f>
        <v>0</v>
      </c>
      <c r="AG29" s="35">
        <f>AG22/1000*'HYP-SCENARIO-RES'!$B$22*(1+'HYP-SCENARIO-RES'!$B$11)^ModèleCalcREF!AG1</f>
        <v>0</v>
      </c>
      <c r="AH29" s="35">
        <f>AH22/1000*'HYP-SCENARIO-RES'!$B$22*(1+'HYP-SCENARIO-RES'!$B$11)^ModèleCalcREF!AH1</f>
        <v>0</v>
      </c>
      <c r="AI29" s="35">
        <f>AI22/1000*'HYP-SCENARIO-RES'!$B$22*(1+'HYP-SCENARIO-RES'!$B$11)^ModèleCalcREF!AI1</f>
        <v>0</v>
      </c>
      <c r="AJ29" s="35">
        <f>AJ22/1000*'HYP-SCENARIO-RES'!$B$22*(1+'HYP-SCENARIO-RES'!$B$11)^ModèleCalcREF!AJ1</f>
        <v>0</v>
      </c>
      <c r="AK29" s="35">
        <f>AK22/1000*'HYP-SCENARIO-RES'!$B$22*(1+'HYP-SCENARIO-RES'!$B$11)^ModèleCalcREF!AK1</f>
        <v>0</v>
      </c>
      <c r="AL29" s="35">
        <f>AL22/1000*'HYP-SCENARIO-RES'!$B$22*(1+'HYP-SCENARIO-RES'!$B$11)^ModèleCalcREF!AL1</f>
        <v>0</v>
      </c>
      <c r="AM29" s="35">
        <f>AM22/1000*'HYP-SCENARIO-RES'!$B$22*(1+'HYP-SCENARIO-RES'!$B$11)^ModèleCalcREF!AM1</f>
        <v>0</v>
      </c>
      <c r="AN29" s="35">
        <f>AN22/1000*'HYP-SCENARIO-RES'!$B$22*(1+'HYP-SCENARIO-RES'!$B$11)^ModèleCalcREF!AN1</f>
        <v>0</v>
      </c>
      <c r="AO29" s="35">
        <f>AO22/1000*'HYP-SCENARIO-RES'!$B$22*(1+'HYP-SCENARIO-RES'!$B$11)^ModèleCalcREF!AO1</f>
        <v>0</v>
      </c>
      <c r="AP29" s="35">
        <f>AP22/1000*'HYP-SCENARIO-RES'!$B$22*(1+'HYP-SCENARIO-RES'!$B$11)^ModèleCalcREF!AP1</f>
        <v>0</v>
      </c>
      <c r="AQ29" s="35">
        <f>AQ22/1000*'HYP-SCENARIO-RES'!$B$22*(1+'HYP-SCENARIO-RES'!$B$11)^ModèleCalcREF!AQ1</f>
        <v>0</v>
      </c>
      <c r="AR29" s="35">
        <f>AR22/1000*'HYP-SCENARIO-RES'!$B$22*(1+'HYP-SCENARIO-RES'!$B$11)^ModèleCalcREF!AR1</f>
        <v>0</v>
      </c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</row>
    <row r="30" spans="1:55">
      <c r="A30" s="2" t="s">
        <v>32</v>
      </c>
      <c r="B30" s="35"/>
      <c r="C30" s="35">
        <f>C14*'HYP-SCENARIO-RES'!$C$123*'HYP-SCENARIO-RES'!$B$25/1000*C12</f>
        <v>0</v>
      </c>
      <c r="D30" s="35">
        <f>D14*'HYP-SCENARIO-RES'!$C$123*'HYP-SCENARIO-RES'!$B$25/1000*D12</f>
        <v>0</v>
      </c>
      <c r="E30" s="35">
        <f>E14*'HYP-SCENARIO-RES'!$C$123*'HYP-SCENARIO-RES'!$B$25/1000*E12</f>
        <v>0</v>
      </c>
      <c r="F30" s="35">
        <f>F14*'HYP-SCENARIO-RES'!$C$123*'HYP-SCENARIO-RES'!$B$25/1000*F12</f>
        <v>0</v>
      </c>
      <c r="G30" s="35">
        <f>G14*'HYP-SCENARIO-RES'!$C$123*'HYP-SCENARIO-RES'!$B$25/1000*G12</f>
        <v>0</v>
      </c>
      <c r="H30" s="35">
        <f>H14*'HYP-SCENARIO-RES'!$C$123*'HYP-SCENARIO-RES'!$B$25/1000*H12</f>
        <v>0</v>
      </c>
      <c r="I30" s="35">
        <f>I14*'HYP-SCENARIO-RES'!$C$123*'HYP-SCENARIO-RES'!$B$25/1000*I12</f>
        <v>0</v>
      </c>
      <c r="J30" s="35">
        <f>J14*'HYP-SCENARIO-RES'!$C$123*'HYP-SCENARIO-RES'!$B$25/1000*J12</f>
        <v>0</v>
      </c>
      <c r="K30" s="35">
        <f>K14*'HYP-SCENARIO-RES'!$C$123*'HYP-SCENARIO-RES'!$B$25/1000*K12</f>
        <v>0</v>
      </c>
      <c r="L30" s="35">
        <f>L14*'HYP-SCENARIO-RES'!$C$123*'HYP-SCENARIO-RES'!$B$25/1000*L12</f>
        <v>0</v>
      </c>
      <c r="M30" s="35">
        <f>M14*'HYP-SCENARIO-RES'!$C$123*'HYP-SCENARIO-RES'!$B$25/1000*M12</f>
        <v>0</v>
      </c>
      <c r="N30" s="35">
        <f>N14*'HYP-SCENARIO-RES'!$C$123*'HYP-SCENARIO-RES'!$B$25/1000*N12</f>
        <v>0</v>
      </c>
      <c r="O30" s="35">
        <f>O14*'HYP-SCENARIO-RES'!$C$123*'HYP-SCENARIO-RES'!$B$25/1000*O12</f>
        <v>0</v>
      </c>
      <c r="P30" s="35">
        <f>P14*'HYP-SCENARIO-RES'!$C$123*'HYP-SCENARIO-RES'!$B$25/1000*P12</f>
        <v>0</v>
      </c>
      <c r="Q30" s="35">
        <f>Q14*'HYP-SCENARIO-RES'!$C$123*'HYP-SCENARIO-RES'!$B$25/1000*Q12</f>
        <v>0</v>
      </c>
      <c r="R30" s="35">
        <f>R14*'HYP-SCENARIO-RES'!$C$123*'HYP-SCENARIO-RES'!$B$25/1000*R12</f>
        <v>0</v>
      </c>
      <c r="S30" s="35">
        <f>S14*'HYP-SCENARIO-RES'!$C$123*'HYP-SCENARIO-RES'!$B$25/1000*S12</f>
        <v>0</v>
      </c>
      <c r="T30" s="35">
        <f>T14*'HYP-SCENARIO-RES'!$C$123*'HYP-SCENARIO-RES'!$B$25/1000*T12</f>
        <v>0</v>
      </c>
      <c r="U30" s="35">
        <f>U14*'HYP-SCENARIO-RES'!$C$123*'HYP-SCENARIO-RES'!$B$25/1000*U12</f>
        <v>0</v>
      </c>
      <c r="V30" s="35">
        <f>V14*'HYP-SCENARIO-RES'!$C$123*'HYP-SCENARIO-RES'!$B$25/1000*V12</f>
        <v>0</v>
      </c>
      <c r="W30" s="35">
        <f>W14*'HYP-SCENARIO-RES'!$C$123*'HYP-SCENARIO-RES'!$B$25/1000*W12</f>
        <v>0</v>
      </c>
      <c r="X30" s="35">
        <f>X14*'HYP-SCENARIO-RES'!$C$123*'HYP-SCENARIO-RES'!$B$25/1000*X12</f>
        <v>0</v>
      </c>
      <c r="Y30" s="35">
        <f>Y14*'HYP-SCENARIO-RES'!$C$123*'HYP-SCENARIO-RES'!$B$25/1000*Y12</f>
        <v>0</v>
      </c>
      <c r="Z30" s="35">
        <f>Z14*'HYP-SCENARIO-RES'!$C$123*'HYP-SCENARIO-RES'!$B$25/1000*Z12</f>
        <v>0</v>
      </c>
      <c r="AA30" s="35">
        <f>AA14*'HYP-SCENARIO-RES'!$C$123*'HYP-SCENARIO-RES'!$B$25/1000*AA12</f>
        <v>0</v>
      </c>
      <c r="AB30" s="35">
        <f>AB14*'HYP-SCENARIO-RES'!$C$123*'HYP-SCENARIO-RES'!$B$25/1000*AB12</f>
        <v>0</v>
      </c>
      <c r="AC30" s="35">
        <f>AC14*'HYP-SCENARIO-RES'!$C$123*'HYP-SCENARIO-RES'!$B$25/1000*AC12</f>
        <v>0</v>
      </c>
      <c r="AD30" s="35">
        <f>AD14*'HYP-SCENARIO-RES'!$C$123*'HYP-SCENARIO-RES'!$B$25/1000*AD12</f>
        <v>0</v>
      </c>
      <c r="AE30" s="35">
        <f>AE14*'HYP-SCENARIO-RES'!$C$123*'HYP-SCENARIO-RES'!$B$25/1000*AE12</f>
        <v>0</v>
      </c>
      <c r="AF30" s="35">
        <f>AF14*'HYP-SCENARIO-RES'!$C$123*'HYP-SCENARIO-RES'!$B$25/1000*AF12</f>
        <v>0</v>
      </c>
      <c r="AG30" s="35">
        <f>AG14*'HYP-SCENARIO-RES'!$C$123*'HYP-SCENARIO-RES'!$B$25/1000*AG12</f>
        <v>0</v>
      </c>
      <c r="AH30" s="35">
        <f>AH14*'HYP-SCENARIO-RES'!$C$123*'HYP-SCENARIO-RES'!$B$25/1000*AH12</f>
        <v>0</v>
      </c>
      <c r="AI30" s="35">
        <f>AI14*'HYP-SCENARIO-RES'!$C$123*'HYP-SCENARIO-RES'!$B$25/1000*AI12</f>
        <v>0</v>
      </c>
      <c r="AJ30" s="35">
        <f>AJ14*'HYP-SCENARIO-RES'!$C$123*'HYP-SCENARIO-RES'!$B$25/1000*AJ12</f>
        <v>0</v>
      </c>
      <c r="AK30" s="35">
        <f>AK14*'HYP-SCENARIO-RES'!$C$123*'HYP-SCENARIO-RES'!$B$25/1000*AK12</f>
        <v>0</v>
      </c>
      <c r="AL30" s="35">
        <f>AL14*'HYP-SCENARIO-RES'!$C$123*'HYP-SCENARIO-RES'!$B$25/1000*AL12</f>
        <v>0</v>
      </c>
      <c r="AM30" s="35">
        <f>AM14*'HYP-SCENARIO-RES'!$C$123*'HYP-SCENARIO-RES'!$B$25/1000*AM12</f>
        <v>0</v>
      </c>
      <c r="AN30" s="35">
        <f>AN14*'HYP-SCENARIO-RES'!$C$123*'HYP-SCENARIO-RES'!$B$25/1000*AN12</f>
        <v>0</v>
      </c>
      <c r="AO30" s="35">
        <f>AO14*'HYP-SCENARIO-RES'!$C$123*'HYP-SCENARIO-RES'!$B$25/1000*AO12</f>
        <v>0</v>
      </c>
      <c r="AP30" s="35">
        <f>AP14*'HYP-SCENARIO-RES'!$C$123*'HYP-SCENARIO-RES'!$B$25/1000*AP12</f>
        <v>0</v>
      </c>
      <c r="AQ30" s="35">
        <f>AQ14*'HYP-SCENARIO-RES'!$C$123*'HYP-SCENARIO-RES'!$B$25/1000*AQ12</f>
        <v>0</v>
      </c>
      <c r="AR30" s="35">
        <f>AR14*'HYP-SCENARIO-RES'!$C$123*'HYP-SCENARIO-RES'!$B$25/1000*AR12</f>
        <v>0</v>
      </c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</row>
    <row r="31" spans="1:5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</row>
    <row r="32" spans="1:5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</row>
    <row r="33" spans="1:55" s="30" customFormat="1">
      <c r="A33" s="51" t="s">
        <v>87</v>
      </c>
      <c r="B33" s="36" t="e">
        <f>SUM(C33:AR33)</f>
        <v>#DIV/0!</v>
      </c>
      <c r="C33" s="36" t="e">
        <f t="shared" ref="C33:E33" si="4">SUM(C34:C37)</f>
        <v>#DIV/0!</v>
      </c>
      <c r="D33" s="36" t="e">
        <f t="shared" si="4"/>
        <v>#DIV/0!</v>
      </c>
      <c r="E33" s="36" t="e">
        <f t="shared" si="4"/>
        <v>#DIV/0!</v>
      </c>
      <c r="F33" s="36" t="e">
        <f>SUM(F34:F37)</f>
        <v>#DIV/0!</v>
      </c>
      <c r="G33" s="36" t="e">
        <f t="shared" ref="G33:AI33" si="5">SUM(G34:G37)</f>
        <v>#DIV/0!</v>
      </c>
      <c r="H33" s="36" t="e">
        <f t="shared" si="5"/>
        <v>#DIV/0!</v>
      </c>
      <c r="I33" s="36" t="e">
        <f t="shared" si="5"/>
        <v>#DIV/0!</v>
      </c>
      <c r="J33" s="36" t="e">
        <f t="shared" si="5"/>
        <v>#DIV/0!</v>
      </c>
      <c r="K33" s="36" t="e">
        <f t="shared" si="5"/>
        <v>#DIV/0!</v>
      </c>
      <c r="L33" s="36" t="e">
        <f t="shared" si="5"/>
        <v>#DIV/0!</v>
      </c>
      <c r="M33" s="36" t="e">
        <f t="shared" si="5"/>
        <v>#DIV/0!</v>
      </c>
      <c r="N33" s="36" t="e">
        <f t="shared" si="5"/>
        <v>#DIV/0!</v>
      </c>
      <c r="O33" s="36" t="e">
        <f t="shared" si="5"/>
        <v>#DIV/0!</v>
      </c>
      <c r="P33" s="36" t="e">
        <f t="shared" si="5"/>
        <v>#DIV/0!</v>
      </c>
      <c r="Q33" s="36" t="e">
        <f t="shared" si="5"/>
        <v>#DIV/0!</v>
      </c>
      <c r="R33" s="36" t="e">
        <f t="shared" si="5"/>
        <v>#DIV/0!</v>
      </c>
      <c r="S33" s="36" t="e">
        <f t="shared" si="5"/>
        <v>#DIV/0!</v>
      </c>
      <c r="T33" s="36" t="e">
        <f t="shared" si="5"/>
        <v>#DIV/0!</v>
      </c>
      <c r="U33" s="36" t="e">
        <f t="shared" si="5"/>
        <v>#DIV/0!</v>
      </c>
      <c r="V33" s="36" t="e">
        <f t="shared" si="5"/>
        <v>#DIV/0!</v>
      </c>
      <c r="W33" s="36" t="e">
        <f t="shared" si="5"/>
        <v>#DIV/0!</v>
      </c>
      <c r="X33" s="36" t="e">
        <f t="shared" si="5"/>
        <v>#DIV/0!</v>
      </c>
      <c r="Y33" s="36" t="e">
        <f t="shared" si="5"/>
        <v>#DIV/0!</v>
      </c>
      <c r="Z33" s="36" t="e">
        <f t="shared" si="5"/>
        <v>#DIV/0!</v>
      </c>
      <c r="AA33" s="36" t="e">
        <f t="shared" si="5"/>
        <v>#DIV/0!</v>
      </c>
      <c r="AB33" s="36" t="e">
        <f t="shared" si="5"/>
        <v>#DIV/0!</v>
      </c>
      <c r="AC33" s="36" t="e">
        <f t="shared" si="5"/>
        <v>#DIV/0!</v>
      </c>
      <c r="AD33" s="36" t="e">
        <f t="shared" si="5"/>
        <v>#DIV/0!</v>
      </c>
      <c r="AE33" s="36" t="e">
        <f t="shared" si="5"/>
        <v>#DIV/0!</v>
      </c>
      <c r="AF33" s="36" t="e">
        <f t="shared" si="5"/>
        <v>#DIV/0!</v>
      </c>
      <c r="AG33" s="36" t="e">
        <f t="shared" si="5"/>
        <v>#DIV/0!</v>
      </c>
      <c r="AH33" s="36" t="e">
        <f t="shared" si="5"/>
        <v>#DIV/0!</v>
      </c>
      <c r="AI33" s="36" t="e">
        <f t="shared" si="5"/>
        <v>#DIV/0!</v>
      </c>
      <c r="AJ33" s="36" t="e">
        <f>SUM(AJ34:AJ37)</f>
        <v>#DIV/0!</v>
      </c>
      <c r="AK33" s="36" t="e">
        <f t="shared" ref="AK33" si="6">SUM(AK34:AK37)</f>
        <v>#DIV/0!</v>
      </c>
      <c r="AL33" s="36" t="e">
        <f t="shared" ref="AL33" si="7">SUM(AL34:AL37)</f>
        <v>#DIV/0!</v>
      </c>
      <c r="AM33" s="36" t="e">
        <f t="shared" ref="AM33" si="8">SUM(AM34:AM37)</f>
        <v>#DIV/0!</v>
      </c>
      <c r="AN33" s="36" t="e">
        <f t="shared" ref="AN33" si="9">SUM(AN34:AN37)</f>
        <v>#DIV/0!</v>
      </c>
      <c r="AO33" s="36" t="e">
        <f t="shared" ref="AO33" si="10">SUM(AO34:AO37)</f>
        <v>#DIV/0!</v>
      </c>
      <c r="AP33" s="36" t="e">
        <f t="shared" ref="AP33" si="11">SUM(AP34:AP37)</f>
        <v>#DIV/0!</v>
      </c>
      <c r="AQ33" s="36" t="e">
        <f t="shared" ref="AQ33" si="12">SUM(AQ34:AQ37)</f>
        <v>#DIV/0!</v>
      </c>
      <c r="AR33" s="36" t="e">
        <f t="shared" ref="AR33" si="13">SUM(AR34:AR37)</f>
        <v>#DIV/0!</v>
      </c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</row>
    <row r="34" spans="1:55">
      <c r="A34" s="2" t="s">
        <v>138</v>
      </c>
      <c r="B34" s="2">
        <f>'HYP-SCENARIO-RES'!$C$114*(1+'HYP-SCENARIO-RES'!$B$10)^ModèleCalcREF!B1*B10</f>
        <v>0</v>
      </c>
      <c r="C34" s="2">
        <f>'HYP-SCENARIO-RES'!$C$114*(1+'HYP-SCENARIO-RES'!$B$10)^ModèleCalcREF!C1*C10</f>
        <v>0</v>
      </c>
      <c r="D34" s="2">
        <f>'HYP-SCENARIO-RES'!$C$114*(1+'HYP-SCENARIO-RES'!$B$10)^ModèleCalcREF!D1*D10</f>
        <v>0</v>
      </c>
      <c r="E34" s="2">
        <f>'HYP-SCENARIO-RES'!$C$114*(1+'HYP-SCENARIO-RES'!$B$10)^ModèleCalcREF!E1*E10</f>
        <v>0</v>
      </c>
      <c r="F34" s="35">
        <f>'HYP-SCENARIO-RES'!$C$114*(1+'HYP-SCENARIO-RES'!$B$10)^ModèleCalcREF!F1*F10</f>
        <v>0</v>
      </c>
      <c r="G34" s="35">
        <f>'HYP-SCENARIO-RES'!$C$114*(1+'HYP-SCENARIO-RES'!$B$10)^ModèleCalcREF!G1*G10</f>
        <v>0</v>
      </c>
      <c r="H34" s="35">
        <f>'HYP-SCENARIO-RES'!$C$114*(1+'HYP-SCENARIO-RES'!$B$10)^ModèleCalcREF!H1*H10</f>
        <v>0</v>
      </c>
      <c r="I34" s="35">
        <f>'HYP-SCENARIO-RES'!$C$114*(1+'HYP-SCENARIO-RES'!$B$10)^ModèleCalcREF!I1*I10</f>
        <v>0</v>
      </c>
      <c r="J34" s="35">
        <f>'HYP-SCENARIO-RES'!$C$114*(1+'HYP-SCENARIO-RES'!$B$10)^ModèleCalcREF!J1*J10</f>
        <v>0</v>
      </c>
      <c r="K34" s="35">
        <f>'HYP-SCENARIO-RES'!$C$114*(1+'HYP-SCENARIO-RES'!$B$10)^ModèleCalcREF!K1*K10</f>
        <v>0</v>
      </c>
      <c r="L34" s="35">
        <f>'HYP-SCENARIO-RES'!$C$114*(1+'HYP-SCENARIO-RES'!$B$10)^ModèleCalcREF!L1*L10</f>
        <v>0</v>
      </c>
      <c r="M34" s="35">
        <f>'HYP-SCENARIO-RES'!$C$114*(1+'HYP-SCENARIO-RES'!$B$10)^ModèleCalcREF!M1*M10</f>
        <v>0</v>
      </c>
      <c r="N34" s="35">
        <f>'HYP-SCENARIO-RES'!$C$114*(1+'HYP-SCENARIO-RES'!$B$10)^ModèleCalcREF!N1*N10</f>
        <v>0</v>
      </c>
      <c r="O34" s="35">
        <f>'HYP-SCENARIO-RES'!$C$114*(1+'HYP-SCENARIO-RES'!$B$10)^ModèleCalcREF!O1*O10</f>
        <v>0</v>
      </c>
      <c r="P34" s="35">
        <f>'HYP-SCENARIO-RES'!$C$114*(1+'HYP-SCENARIO-RES'!$B$10)^ModèleCalcREF!P1*P10</f>
        <v>0</v>
      </c>
      <c r="Q34" s="35">
        <f>'HYP-SCENARIO-RES'!$C$114*(1+'HYP-SCENARIO-RES'!$B$10)^ModèleCalcREF!Q1*Q10</f>
        <v>0</v>
      </c>
      <c r="R34" s="35">
        <f>'HYP-SCENARIO-RES'!$C$114*(1+'HYP-SCENARIO-RES'!$B$10)^ModèleCalcREF!R1*R10</f>
        <v>0</v>
      </c>
      <c r="S34" s="35">
        <f>'HYP-SCENARIO-RES'!$C$114*(1+'HYP-SCENARIO-RES'!$B$10)^ModèleCalcREF!S1*S10</f>
        <v>0</v>
      </c>
      <c r="T34" s="35">
        <f>'HYP-SCENARIO-RES'!$C$114*(1+'HYP-SCENARIO-RES'!$B$10)^ModèleCalcREF!T1*T10</f>
        <v>0</v>
      </c>
      <c r="U34" s="35">
        <f>'HYP-SCENARIO-RES'!$C$114*(1+'HYP-SCENARIO-RES'!$B$10)^ModèleCalcREF!U1*U10</f>
        <v>0</v>
      </c>
      <c r="V34" s="35">
        <f>'HYP-SCENARIO-RES'!$C$114*(1+'HYP-SCENARIO-RES'!$B$10)^ModèleCalcREF!V1*V10</f>
        <v>0</v>
      </c>
      <c r="W34" s="35">
        <f>'HYP-SCENARIO-RES'!$C$114*(1+'HYP-SCENARIO-RES'!$B$10)^ModèleCalcREF!W1*W10</f>
        <v>0</v>
      </c>
      <c r="X34" s="35">
        <f>'HYP-SCENARIO-RES'!$C$114*(1+'HYP-SCENARIO-RES'!$B$10)^ModèleCalcREF!X1*X10</f>
        <v>0</v>
      </c>
      <c r="Y34" s="35">
        <f>'HYP-SCENARIO-RES'!$C$114*(1+'HYP-SCENARIO-RES'!$B$10)^ModèleCalcREF!Y1*Y10</f>
        <v>0</v>
      </c>
      <c r="Z34" s="35">
        <f>'HYP-SCENARIO-RES'!$C$114*(1+'HYP-SCENARIO-RES'!$B$10)^ModèleCalcREF!Z1*Z10</f>
        <v>0</v>
      </c>
      <c r="AA34" s="35">
        <f>'HYP-SCENARIO-RES'!$C$114*(1+'HYP-SCENARIO-RES'!$B$10)^ModèleCalcREF!AA1*AA10</f>
        <v>0</v>
      </c>
      <c r="AB34" s="35">
        <f>'HYP-SCENARIO-RES'!$C$114*(1+'HYP-SCENARIO-RES'!$B$10)^ModèleCalcREF!AB1*AB10</f>
        <v>0</v>
      </c>
      <c r="AC34" s="35">
        <f>'HYP-SCENARIO-RES'!$C$114*(1+'HYP-SCENARIO-RES'!$B$10)^ModèleCalcREF!AC1*AC10</f>
        <v>0</v>
      </c>
      <c r="AD34" s="35">
        <f>'HYP-SCENARIO-RES'!$C$114*(1+'HYP-SCENARIO-RES'!$B$10)^ModèleCalcREF!AD1*AD10</f>
        <v>0</v>
      </c>
      <c r="AE34" s="35">
        <f>'HYP-SCENARIO-RES'!$C$114*(1+'HYP-SCENARIO-RES'!$B$10)^ModèleCalcREF!AE1*AE10</f>
        <v>0</v>
      </c>
      <c r="AF34" s="35">
        <f>'HYP-SCENARIO-RES'!$C$114*(1+'HYP-SCENARIO-RES'!$B$10)^ModèleCalcREF!AF1*AF10</f>
        <v>0</v>
      </c>
      <c r="AG34" s="35">
        <f>'HYP-SCENARIO-RES'!$C$114*(1+'HYP-SCENARIO-RES'!$B$10)^ModèleCalcREF!AG1*AG10</f>
        <v>0</v>
      </c>
      <c r="AH34" s="35">
        <f>'HYP-SCENARIO-RES'!$C$114*(1+'HYP-SCENARIO-RES'!$B$10)^ModèleCalcREF!AH1*AH10</f>
        <v>0</v>
      </c>
      <c r="AI34" s="35">
        <f>'HYP-SCENARIO-RES'!$C$114*(1+'HYP-SCENARIO-RES'!$B$10)^ModèleCalcREF!AI1*AI10</f>
        <v>0</v>
      </c>
      <c r="AJ34" s="35">
        <f>'HYP-SCENARIO-RES'!$C$114*(1+'HYP-SCENARIO-RES'!$B$10)^ModèleCalcREF!AJ1*AJ10</f>
        <v>0</v>
      </c>
      <c r="AK34" s="35">
        <f>'HYP-SCENARIO-RES'!$C$114*(1+'HYP-SCENARIO-RES'!$B$10)^ModèleCalcREF!AK1*AK10</f>
        <v>0</v>
      </c>
      <c r="AL34" s="35">
        <f>'HYP-SCENARIO-RES'!$C$114*(1+'HYP-SCENARIO-RES'!$B$10)^ModèleCalcREF!AL1*AL10</f>
        <v>0</v>
      </c>
      <c r="AM34" s="35">
        <f>'HYP-SCENARIO-RES'!$C$114*(1+'HYP-SCENARIO-RES'!$B$10)^ModèleCalcREF!AM1*AM10</f>
        <v>0</v>
      </c>
      <c r="AN34" s="35">
        <f>'HYP-SCENARIO-RES'!$C$114*(1+'HYP-SCENARIO-RES'!$B$10)^ModèleCalcREF!AN1*AN10</f>
        <v>0</v>
      </c>
      <c r="AO34" s="35">
        <f>'HYP-SCENARIO-RES'!$C$114*(1+'HYP-SCENARIO-RES'!$B$10)^ModèleCalcREF!AO1*AO10</f>
        <v>0</v>
      </c>
      <c r="AP34" s="35">
        <f>'HYP-SCENARIO-RES'!$C$114*(1+'HYP-SCENARIO-RES'!$B$10)^ModèleCalcREF!AP1*AP10</f>
        <v>0</v>
      </c>
      <c r="AQ34" s="35">
        <f>'HYP-SCENARIO-RES'!$C$114*(1+'HYP-SCENARIO-RES'!$B$10)^ModèleCalcREF!AQ1*AQ10</f>
        <v>0</v>
      </c>
      <c r="AR34" s="35">
        <f>'HYP-SCENARIO-RES'!$C$114*(1+'HYP-SCENARIO-RES'!$B$10)^ModèleCalcREF!AR1*AR10</f>
        <v>0</v>
      </c>
      <c r="AS34" s="35">
        <f>'HYP-SCENARIO-RES'!$C$114*(1+'HYP-SCENARIO-RES'!$B$10)^ModèleCalcREF!AS1*AS10</f>
        <v>0</v>
      </c>
      <c r="AT34" s="35">
        <f>'HYP-SCENARIO-RES'!$C$114*(1+'HYP-SCENARIO-RES'!$B$10)^ModèleCalcREF!AT1*AT10</f>
        <v>0</v>
      </c>
    </row>
    <row r="35" spans="1:55">
      <c r="A35" s="2" t="s">
        <v>139</v>
      </c>
      <c r="C35" s="35">
        <f>'HYP-SCENARIO-RES'!$C$115*(1+'HYP-SCENARIO-RES'!$B$10)^ModèleCalcREF!C1*C11</f>
        <v>0</v>
      </c>
      <c r="D35" s="35">
        <f>'HYP-SCENARIO-RES'!$C$115*(1+'HYP-SCENARIO-RES'!$B$10)^ModèleCalcREF!D1*D11</f>
        <v>0</v>
      </c>
      <c r="E35" s="35">
        <f>'HYP-SCENARIO-RES'!$C$115*(1+'HYP-SCENARIO-RES'!$B$10)^ModèleCalcREF!E1*E11</f>
        <v>0</v>
      </c>
      <c r="F35" s="35">
        <f>'HYP-SCENARIO-RES'!$C$115*(1+'HYP-SCENARIO-RES'!$B$10)^ModèleCalcREF!F1*F11</f>
        <v>0</v>
      </c>
      <c r="G35" s="35">
        <f>'HYP-SCENARIO-RES'!$C$115*(1+'HYP-SCENARIO-RES'!$B$10)^ModèleCalcREF!G1*G11</f>
        <v>0</v>
      </c>
      <c r="H35" s="35">
        <f>'HYP-SCENARIO-RES'!$C$115*(1+'HYP-SCENARIO-RES'!$B$10)^ModèleCalcREF!H1*H11</f>
        <v>0</v>
      </c>
      <c r="I35" s="35">
        <f>'HYP-SCENARIO-RES'!$C$115*(1+'HYP-SCENARIO-RES'!$B$10)^ModèleCalcREF!I1*I11</f>
        <v>0</v>
      </c>
      <c r="J35" s="35">
        <f>'HYP-SCENARIO-RES'!$C$115*(1+'HYP-SCENARIO-RES'!$B$10)^ModèleCalcREF!J1*J11</f>
        <v>0</v>
      </c>
      <c r="K35" s="35">
        <f>'HYP-SCENARIO-RES'!$C$115*(1+'HYP-SCENARIO-RES'!$B$10)^ModèleCalcREF!K1*K11</f>
        <v>0</v>
      </c>
      <c r="L35" s="35">
        <f>'HYP-SCENARIO-RES'!$C$115*(1+'HYP-SCENARIO-RES'!$B$10)^ModèleCalcREF!L1*L11</f>
        <v>0</v>
      </c>
      <c r="M35" s="35">
        <f>'HYP-SCENARIO-RES'!$C$115*(1+'HYP-SCENARIO-RES'!$B$10)^ModèleCalcREF!M1*M11</f>
        <v>0</v>
      </c>
      <c r="N35" s="35">
        <f>'HYP-SCENARIO-RES'!$C$115*(1+'HYP-SCENARIO-RES'!$B$10)^ModèleCalcREF!N1*N11</f>
        <v>0</v>
      </c>
      <c r="O35" s="35">
        <f>'HYP-SCENARIO-RES'!$C$115*(1+'HYP-SCENARIO-RES'!$B$10)^ModèleCalcREF!O1*O11</f>
        <v>0</v>
      </c>
      <c r="P35" s="35">
        <f>'HYP-SCENARIO-RES'!$C$115*(1+'HYP-SCENARIO-RES'!$B$10)^ModèleCalcREF!P1*P11</f>
        <v>0</v>
      </c>
      <c r="Q35" s="35">
        <f>'HYP-SCENARIO-RES'!$C$115*(1+'HYP-SCENARIO-RES'!$B$10)^ModèleCalcREF!Q1*Q11</f>
        <v>0</v>
      </c>
      <c r="R35" s="35">
        <f>'HYP-SCENARIO-RES'!$C$115*(1+'HYP-SCENARIO-RES'!$B$10)^ModèleCalcREF!R1*R11</f>
        <v>0</v>
      </c>
      <c r="S35" s="35">
        <f>'HYP-SCENARIO-RES'!$C$115*(1+'HYP-SCENARIO-RES'!$B$10)^ModèleCalcREF!S1*S11</f>
        <v>0</v>
      </c>
      <c r="T35" s="35">
        <f>'HYP-SCENARIO-RES'!$C$115*(1+'HYP-SCENARIO-RES'!$B$10)^ModèleCalcREF!T1*T11</f>
        <v>0</v>
      </c>
      <c r="U35" s="35">
        <f>'HYP-SCENARIO-RES'!$C$115*(1+'HYP-SCENARIO-RES'!$B$10)^ModèleCalcREF!U1*U11</f>
        <v>0</v>
      </c>
      <c r="V35" s="35">
        <f>'HYP-SCENARIO-RES'!$C$115*(1+'HYP-SCENARIO-RES'!$B$10)^ModèleCalcREF!V1*V11</f>
        <v>0</v>
      </c>
      <c r="W35" s="35">
        <f>'HYP-SCENARIO-RES'!$C$115*(1+'HYP-SCENARIO-RES'!$B$10)^ModèleCalcREF!W1*W11</f>
        <v>0</v>
      </c>
      <c r="X35" s="35">
        <f>'HYP-SCENARIO-RES'!$C$115*(1+'HYP-SCENARIO-RES'!$B$10)^ModèleCalcREF!X1*X11</f>
        <v>0</v>
      </c>
      <c r="Y35" s="35">
        <f>'HYP-SCENARIO-RES'!$C$115*(1+'HYP-SCENARIO-RES'!$B$10)^ModèleCalcREF!Y1*Y11</f>
        <v>0</v>
      </c>
      <c r="Z35" s="35">
        <f>'HYP-SCENARIO-RES'!$C$115*(1+'HYP-SCENARIO-RES'!$B$10)^ModèleCalcREF!Z1*Z11</f>
        <v>0</v>
      </c>
      <c r="AA35" s="35">
        <f>'HYP-SCENARIO-RES'!$C$115*(1+'HYP-SCENARIO-RES'!$B$10)^ModèleCalcREF!AA1*AA11</f>
        <v>0</v>
      </c>
      <c r="AB35" s="35">
        <f>'HYP-SCENARIO-RES'!$C$115*(1+'HYP-SCENARIO-RES'!$B$10)^ModèleCalcREF!AB1*AB11</f>
        <v>0</v>
      </c>
      <c r="AC35" s="35">
        <f>'HYP-SCENARIO-RES'!$C$115*(1+'HYP-SCENARIO-RES'!$B$10)^ModèleCalcREF!AC1*AC11</f>
        <v>0</v>
      </c>
      <c r="AD35" s="35">
        <f>'HYP-SCENARIO-RES'!$C$115*(1+'HYP-SCENARIO-RES'!$B$10)^ModèleCalcREF!AD1*AD11</f>
        <v>0</v>
      </c>
      <c r="AE35" s="35">
        <f>'HYP-SCENARIO-RES'!$C$115*(1+'HYP-SCENARIO-RES'!$B$10)^ModèleCalcREF!AE1*AE11</f>
        <v>0</v>
      </c>
      <c r="AF35" s="35">
        <f>'HYP-SCENARIO-RES'!$C$115*(1+'HYP-SCENARIO-RES'!$B$10)^ModèleCalcREF!AF1*AF11</f>
        <v>0</v>
      </c>
      <c r="AG35" s="35">
        <f>'HYP-SCENARIO-RES'!$C$115*(1+'HYP-SCENARIO-RES'!$B$10)^ModèleCalcREF!AG1*AG11</f>
        <v>0</v>
      </c>
      <c r="AH35" s="35">
        <f>'HYP-SCENARIO-RES'!$C$115*(1+'HYP-SCENARIO-RES'!$B$10)^ModèleCalcREF!AH1*AH11</f>
        <v>0</v>
      </c>
      <c r="AI35" s="35">
        <f>'HYP-SCENARIO-RES'!$C$115*(1+'HYP-SCENARIO-RES'!$B$10)^ModèleCalcREF!AI1*AI11</f>
        <v>0</v>
      </c>
      <c r="AJ35" s="35">
        <f>'HYP-SCENARIO-RES'!$C$115*(1+'HYP-SCENARIO-RES'!$B$10)^ModèleCalcREF!AJ1*AJ11</f>
        <v>0</v>
      </c>
      <c r="AK35" s="35">
        <f>'HYP-SCENARIO-RES'!$C$115*(1+'HYP-SCENARIO-RES'!$B$10)^ModèleCalcREF!AK1*AK11</f>
        <v>0</v>
      </c>
      <c r="AL35" s="35">
        <f>'HYP-SCENARIO-RES'!$C$115*(1+'HYP-SCENARIO-RES'!$B$10)^ModèleCalcREF!AL1*AL11</f>
        <v>0</v>
      </c>
      <c r="AM35" s="35">
        <f>'HYP-SCENARIO-RES'!$C$115*(1+'HYP-SCENARIO-RES'!$B$10)^ModèleCalcREF!AM1*AM11</f>
        <v>0</v>
      </c>
      <c r="AN35" s="35">
        <f>'HYP-SCENARIO-RES'!$C$115*(1+'HYP-SCENARIO-RES'!$B$10)^ModèleCalcREF!AN1*AN11</f>
        <v>0</v>
      </c>
      <c r="AO35" s="35">
        <f>'HYP-SCENARIO-RES'!$C$115*(1+'HYP-SCENARIO-RES'!$B$10)^ModèleCalcREF!AO1*AO11</f>
        <v>0</v>
      </c>
      <c r="AP35" s="35">
        <f>'HYP-SCENARIO-RES'!$C$115*(1+'HYP-SCENARIO-RES'!$B$10)^ModèleCalcREF!AP1*AP11</f>
        <v>0</v>
      </c>
      <c r="AQ35" s="35">
        <f>'HYP-SCENARIO-RES'!$C$115*(1+'HYP-SCENARIO-RES'!$B$10)^ModèleCalcREF!AQ1*AQ11</f>
        <v>0</v>
      </c>
      <c r="AR35" s="35">
        <f>'HYP-SCENARIO-RES'!$C$115*(1+'HYP-SCENARIO-RES'!$B$10)^ModèleCalcREF!AR1*AR11</f>
        <v>0</v>
      </c>
      <c r="AS35" s="35">
        <f>'HYP-SCENARIO-RES'!$C$115*(1+'HYP-SCENARIO-RES'!$B$10)^ModèleCalcREF!AS1*AS11</f>
        <v>0</v>
      </c>
      <c r="AT35" s="35"/>
    </row>
    <row r="36" spans="1:55">
      <c r="A36" s="2" t="s">
        <v>33</v>
      </c>
      <c r="C36" s="35" t="e">
        <f>('HYP-SCENARIO-RES'!$C$117*(1+'HYP-SCENARIO-RES'!$B$14)^ModèleCalcREF!C1*ModèleCalcREF!C14*ModèleCalcREF!C10/1000)</f>
        <v>#DIV/0!</v>
      </c>
      <c r="D36" s="35" t="e">
        <f>('HYP-SCENARIO-RES'!$C$117*(1+'HYP-SCENARIO-RES'!$B$14)^ModèleCalcREF!D1*ModèleCalcREF!D14*ModèleCalcREF!D10/1000)</f>
        <v>#DIV/0!</v>
      </c>
      <c r="E36" s="35" t="e">
        <f>('HYP-SCENARIO-RES'!$C$117*(1+'HYP-SCENARIO-RES'!$B$14)^ModèleCalcREF!E1*ModèleCalcREF!E14*ModèleCalcREF!E10/1000)</f>
        <v>#DIV/0!</v>
      </c>
      <c r="F36" s="35" t="e">
        <f>('HYP-SCENARIO-RES'!$C$117*(1+'HYP-SCENARIO-RES'!$B$14)^ModèleCalcREF!F1*ModèleCalcREF!F14*ModèleCalcREF!F10/1000)</f>
        <v>#DIV/0!</v>
      </c>
      <c r="G36" s="35" t="e">
        <f>('HYP-SCENARIO-RES'!$C$117*(1+'HYP-SCENARIO-RES'!$B$14)^ModèleCalcREF!G1*ModèleCalcREF!G14*ModèleCalcREF!G10/1000)</f>
        <v>#DIV/0!</v>
      </c>
      <c r="H36" s="35" t="e">
        <f>('HYP-SCENARIO-RES'!$C$117*(1+'HYP-SCENARIO-RES'!$B$14)^ModèleCalcREF!H1*ModèleCalcREF!H14*ModèleCalcREF!H10/1000)</f>
        <v>#DIV/0!</v>
      </c>
      <c r="I36" s="35" t="e">
        <f>('HYP-SCENARIO-RES'!$C$117*(1+'HYP-SCENARIO-RES'!$B$14)^ModèleCalcREF!I1*ModèleCalcREF!I14*ModèleCalcREF!I10/1000)</f>
        <v>#DIV/0!</v>
      </c>
      <c r="J36" s="35" t="e">
        <f>('HYP-SCENARIO-RES'!$C$117*(1+'HYP-SCENARIO-RES'!$B$14)^ModèleCalcREF!J1*ModèleCalcREF!J14*ModèleCalcREF!J10/1000)</f>
        <v>#DIV/0!</v>
      </c>
      <c r="K36" s="35" t="e">
        <f>('HYP-SCENARIO-RES'!$C$117*(1+'HYP-SCENARIO-RES'!$B$14)^ModèleCalcREF!K1*ModèleCalcREF!K14*ModèleCalcREF!K10/1000)</f>
        <v>#DIV/0!</v>
      </c>
      <c r="L36" s="35" t="e">
        <f>('HYP-SCENARIO-RES'!$C$117*(1+'HYP-SCENARIO-RES'!$B$14)^ModèleCalcREF!L1*ModèleCalcREF!L14*ModèleCalcREF!L10/1000)</f>
        <v>#DIV/0!</v>
      </c>
      <c r="M36" s="35" t="e">
        <f>('HYP-SCENARIO-RES'!$C$117*(1+'HYP-SCENARIO-RES'!$B$14)^ModèleCalcREF!M1*ModèleCalcREF!M14*ModèleCalcREF!M10/1000)</f>
        <v>#DIV/0!</v>
      </c>
      <c r="N36" s="35" t="e">
        <f>('HYP-SCENARIO-RES'!$C$117*(1+'HYP-SCENARIO-RES'!$B$14)^ModèleCalcREF!N1*ModèleCalcREF!N14*ModèleCalcREF!N10/1000)</f>
        <v>#DIV/0!</v>
      </c>
      <c r="O36" s="35" t="e">
        <f>('HYP-SCENARIO-RES'!$C$117*(1+'HYP-SCENARIO-RES'!$B$14)^ModèleCalcREF!O1*ModèleCalcREF!O14*ModèleCalcREF!O10/1000)</f>
        <v>#DIV/0!</v>
      </c>
      <c r="P36" s="35" t="e">
        <f>('HYP-SCENARIO-RES'!$C$117*(1+'HYP-SCENARIO-RES'!$B$14)^ModèleCalcREF!P1*ModèleCalcREF!P14*ModèleCalcREF!P10/1000)</f>
        <v>#DIV/0!</v>
      </c>
      <c r="Q36" s="35" t="e">
        <f>('HYP-SCENARIO-RES'!$C$117*(1+'HYP-SCENARIO-RES'!$B$14)^ModèleCalcREF!Q1*ModèleCalcREF!Q14*ModèleCalcREF!Q10/1000)</f>
        <v>#DIV/0!</v>
      </c>
      <c r="R36" s="35" t="e">
        <f>('HYP-SCENARIO-RES'!$C$117*(1+'HYP-SCENARIO-RES'!$B$14)^ModèleCalcREF!R1*ModèleCalcREF!R14*ModèleCalcREF!R10/1000)</f>
        <v>#DIV/0!</v>
      </c>
      <c r="S36" s="35" t="e">
        <f>('HYP-SCENARIO-RES'!$C$117*(1+'HYP-SCENARIO-RES'!$B$14)^ModèleCalcREF!S1*ModèleCalcREF!S14*ModèleCalcREF!S10/1000)</f>
        <v>#DIV/0!</v>
      </c>
      <c r="T36" s="35" t="e">
        <f>('HYP-SCENARIO-RES'!$C$117*(1+'HYP-SCENARIO-RES'!$B$14)^ModèleCalcREF!T1*ModèleCalcREF!T14*ModèleCalcREF!T10/1000)</f>
        <v>#DIV/0!</v>
      </c>
      <c r="U36" s="35" t="e">
        <f>('HYP-SCENARIO-RES'!$C$117*(1+'HYP-SCENARIO-RES'!$B$14)^ModèleCalcREF!U1*ModèleCalcREF!U14*ModèleCalcREF!U10/1000)</f>
        <v>#DIV/0!</v>
      </c>
      <c r="V36" s="35" t="e">
        <f>('HYP-SCENARIO-RES'!$C$117*(1+'HYP-SCENARIO-RES'!$B$14)^ModèleCalcREF!V1*ModèleCalcREF!V14*ModèleCalcREF!V10/1000)</f>
        <v>#DIV/0!</v>
      </c>
      <c r="W36" s="35" t="e">
        <f>('HYP-SCENARIO-RES'!$C$117*(1+'HYP-SCENARIO-RES'!$B$14)^ModèleCalcREF!W1*ModèleCalcREF!W14*ModèleCalcREF!W10/1000)</f>
        <v>#DIV/0!</v>
      </c>
      <c r="X36" s="35" t="e">
        <f>('HYP-SCENARIO-RES'!$C$117*(1+'HYP-SCENARIO-RES'!$B$14)^ModèleCalcREF!X1*ModèleCalcREF!X14*ModèleCalcREF!X10/1000)</f>
        <v>#DIV/0!</v>
      </c>
      <c r="Y36" s="35" t="e">
        <f>('HYP-SCENARIO-RES'!$C$117*(1+'HYP-SCENARIO-RES'!$B$14)^ModèleCalcREF!Y1*ModèleCalcREF!Y14*ModèleCalcREF!Y10/1000)</f>
        <v>#DIV/0!</v>
      </c>
      <c r="Z36" s="35" t="e">
        <f>('HYP-SCENARIO-RES'!$C$117*(1+'HYP-SCENARIO-RES'!$B$14)^ModèleCalcREF!Z1*ModèleCalcREF!Z14*ModèleCalcREF!Z10/1000)</f>
        <v>#DIV/0!</v>
      </c>
      <c r="AA36" s="35" t="e">
        <f>('HYP-SCENARIO-RES'!$C$117*(1+'HYP-SCENARIO-RES'!$B$14)^ModèleCalcREF!AA1*ModèleCalcREF!AA14*ModèleCalcREF!AA10/1000)</f>
        <v>#DIV/0!</v>
      </c>
      <c r="AB36" s="35" t="e">
        <f>('HYP-SCENARIO-RES'!$C$117*(1+'HYP-SCENARIO-RES'!$B$14)^ModèleCalcREF!AB1*ModèleCalcREF!AB14*ModèleCalcREF!AB10/1000)</f>
        <v>#DIV/0!</v>
      </c>
      <c r="AC36" s="35" t="e">
        <f>('HYP-SCENARIO-RES'!$C$117*(1+'HYP-SCENARIO-RES'!$B$14)^ModèleCalcREF!AC1*ModèleCalcREF!AC14*ModèleCalcREF!AC10/1000)</f>
        <v>#DIV/0!</v>
      </c>
      <c r="AD36" s="35" t="e">
        <f>('HYP-SCENARIO-RES'!$C$117*(1+'HYP-SCENARIO-RES'!$B$14)^ModèleCalcREF!AD1*ModèleCalcREF!AD14*ModèleCalcREF!AD10/1000)</f>
        <v>#DIV/0!</v>
      </c>
      <c r="AE36" s="35" t="e">
        <f>('HYP-SCENARIO-RES'!$C$117*(1+'HYP-SCENARIO-RES'!$B$14)^ModèleCalcREF!AE1*ModèleCalcREF!AE14*ModèleCalcREF!AE10/1000)</f>
        <v>#DIV/0!</v>
      </c>
      <c r="AF36" s="35" t="e">
        <f>('HYP-SCENARIO-RES'!$C$117*(1+'HYP-SCENARIO-RES'!$B$14)^ModèleCalcREF!AF1*ModèleCalcREF!AF14*ModèleCalcREF!AF10/1000)</f>
        <v>#DIV/0!</v>
      </c>
      <c r="AG36" s="35" t="e">
        <f>('HYP-SCENARIO-RES'!$C$117*(1+'HYP-SCENARIO-RES'!$B$14)^ModèleCalcREF!AG1*ModèleCalcREF!AG14*ModèleCalcREF!AG10/1000)</f>
        <v>#DIV/0!</v>
      </c>
      <c r="AH36" s="35" t="e">
        <f>('HYP-SCENARIO-RES'!$C$117*(1+'HYP-SCENARIO-RES'!$B$14)^ModèleCalcREF!AH1*ModèleCalcREF!AH14*ModèleCalcREF!AH10/1000)</f>
        <v>#DIV/0!</v>
      </c>
      <c r="AI36" s="35" t="e">
        <f>('HYP-SCENARIO-RES'!$C$117*(1+'HYP-SCENARIO-RES'!$B$14)^ModèleCalcREF!AI1*ModèleCalcREF!AI14*ModèleCalcREF!AI10/1000)</f>
        <v>#DIV/0!</v>
      </c>
      <c r="AJ36" s="35" t="e">
        <f>('HYP-SCENARIO-RES'!$C$117*(1+'HYP-SCENARIO-RES'!$B$14)^ModèleCalcREF!AJ1*ModèleCalcREF!AJ14*ModèleCalcREF!AJ10/1000)</f>
        <v>#DIV/0!</v>
      </c>
      <c r="AK36" s="35" t="e">
        <f>('HYP-SCENARIO-RES'!$C$117*(1+'HYP-SCENARIO-RES'!$B$14)^ModèleCalcREF!AK1*ModèleCalcREF!AK14*ModèleCalcREF!AK10/1000)</f>
        <v>#DIV/0!</v>
      </c>
      <c r="AL36" s="35" t="e">
        <f>('HYP-SCENARIO-RES'!$C$117*(1+'HYP-SCENARIO-RES'!$B$14)^ModèleCalcREF!AL1*ModèleCalcREF!AL14*ModèleCalcREF!AL10/1000)</f>
        <v>#DIV/0!</v>
      </c>
      <c r="AM36" s="35" t="e">
        <f>('HYP-SCENARIO-RES'!$C$117*(1+'HYP-SCENARIO-RES'!$B$14)^ModèleCalcREF!AM1*ModèleCalcREF!AM14*ModèleCalcREF!AM10/1000)</f>
        <v>#DIV/0!</v>
      </c>
      <c r="AN36" s="35" t="e">
        <f>('HYP-SCENARIO-RES'!$C$117*(1+'HYP-SCENARIO-RES'!$B$14)^ModèleCalcREF!AN1*ModèleCalcREF!AN14*ModèleCalcREF!AN10/1000)</f>
        <v>#DIV/0!</v>
      </c>
      <c r="AO36" s="35" t="e">
        <f>('HYP-SCENARIO-RES'!$C$117*(1+'HYP-SCENARIO-RES'!$B$14)^ModèleCalcREF!AO1*ModèleCalcREF!AO14*ModèleCalcREF!AO10/1000)</f>
        <v>#DIV/0!</v>
      </c>
      <c r="AP36" s="35" t="e">
        <f>('HYP-SCENARIO-RES'!$C$117*(1+'HYP-SCENARIO-RES'!$B$14)^ModèleCalcREF!AP1*ModèleCalcREF!AP14*ModèleCalcREF!AP10/1000)</f>
        <v>#DIV/0!</v>
      </c>
      <c r="AQ36" s="35" t="e">
        <f>('HYP-SCENARIO-RES'!$C$117*(1+'HYP-SCENARIO-RES'!$B$14)^ModèleCalcREF!AQ1*ModèleCalcREF!AQ14*ModèleCalcREF!AQ10/1000)</f>
        <v>#DIV/0!</v>
      </c>
      <c r="AR36" s="35" t="e">
        <f>('HYP-SCENARIO-RES'!$C$117*(1+'HYP-SCENARIO-RES'!$B$14)^ModèleCalcREF!AR1*ModèleCalcREF!AR14*ModèleCalcREF!AR10/1000)</f>
        <v>#DIV/0!</v>
      </c>
    </row>
    <row r="37" spans="1:55">
      <c r="A37" s="2" t="s">
        <v>99</v>
      </c>
      <c r="C37" s="2">
        <f>'HYP-SCENARIO-RES'!$B$19*(1+'HYP-SCENARIO-RES'!$B$10)^ModèleCalcREF!C1*ModèleCalcREF!C10*ModèleCalcREF!C20/1000</f>
        <v>0</v>
      </c>
      <c r="D37" s="2">
        <f>'HYP-SCENARIO-RES'!$B$19*(1+'HYP-SCENARIO-RES'!$B$10)^ModèleCalcREF!D1*ModèleCalcREF!D10*ModèleCalcREF!D20/1000</f>
        <v>0</v>
      </c>
      <c r="E37" s="2">
        <f>'HYP-SCENARIO-RES'!$B$19*(1+'HYP-SCENARIO-RES'!$B$10)^ModèleCalcREF!E1*ModèleCalcREF!E10*ModèleCalcREF!E20/1000</f>
        <v>0</v>
      </c>
      <c r="F37" s="35">
        <f>'HYP-SCENARIO-RES'!$B$19*(1+'HYP-SCENARIO-RES'!$B$10)^ModèleCalcREF!F1*ModèleCalcREF!F10*ModèleCalcREF!F20/1000</f>
        <v>0</v>
      </c>
      <c r="G37" s="35">
        <f>'HYP-SCENARIO-RES'!$B$19*(1+'HYP-SCENARIO-RES'!$B$10)^ModèleCalcREF!G1*ModèleCalcREF!G10*ModèleCalcREF!G20/1000</f>
        <v>0</v>
      </c>
      <c r="H37" s="35">
        <f>'HYP-SCENARIO-RES'!$B$19*(1+'HYP-SCENARIO-RES'!$B$10)^ModèleCalcREF!H1*ModèleCalcREF!H10*ModèleCalcREF!H20/1000</f>
        <v>0</v>
      </c>
      <c r="I37" s="35">
        <f>'HYP-SCENARIO-RES'!$B$19*(1+'HYP-SCENARIO-RES'!$B$10)^ModèleCalcREF!I1*ModèleCalcREF!I10*ModèleCalcREF!I20/1000</f>
        <v>0</v>
      </c>
      <c r="J37" s="35">
        <f>'HYP-SCENARIO-RES'!$B$19*(1+'HYP-SCENARIO-RES'!$B$10)^ModèleCalcREF!J1*ModèleCalcREF!J10*ModèleCalcREF!J20/1000</f>
        <v>0</v>
      </c>
      <c r="K37" s="35">
        <f>'HYP-SCENARIO-RES'!$B$19*(1+'HYP-SCENARIO-RES'!$B$10)^ModèleCalcREF!K1*ModèleCalcREF!K10*ModèleCalcREF!K20/1000</f>
        <v>0</v>
      </c>
      <c r="L37" s="35">
        <f>'HYP-SCENARIO-RES'!$B$19*(1+'HYP-SCENARIO-RES'!$B$10)^ModèleCalcREF!L1*ModèleCalcREF!L10*ModèleCalcREF!L20/1000</f>
        <v>0</v>
      </c>
      <c r="M37" s="35">
        <f>'HYP-SCENARIO-RES'!$B$19*(1+'HYP-SCENARIO-RES'!$B$10)^ModèleCalcREF!M1*ModèleCalcREF!M10*ModèleCalcREF!M20/1000</f>
        <v>0</v>
      </c>
      <c r="N37" s="35">
        <f>'HYP-SCENARIO-RES'!$B$19*(1+'HYP-SCENARIO-RES'!$B$10)^ModèleCalcREF!N1*ModèleCalcREF!N10*ModèleCalcREF!N20/1000</f>
        <v>0</v>
      </c>
      <c r="O37" s="35">
        <f>'HYP-SCENARIO-RES'!$B$19*(1+'HYP-SCENARIO-RES'!$B$10)^ModèleCalcREF!O1*ModèleCalcREF!O10*ModèleCalcREF!O20/1000</f>
        <v>0</v>
      </c>
      <c r="P37" s="35">
        <f>'HYP-SCENARIO-RES'!$B$19*(1+'HYP-SCENARIO-RES'!$B$10)^ModèleCalcREF!P1*ModèleCalcREF!P10*ModèleCalcREF!P20/1000</f>
        <v>0</v>
      </c>
      <c r="Q37" s="35">
        <f>'HYP-SCENARIO-RES'!$B$19*(1+'HYP-SCENARIO-RES'!$B$10)^ModèleCalcREF!Q1*ModèleCalcREF!Q10*ModèleCalcREF!Q20/1000</f>
        <v>0</v>
      </c>
      <c r="R37" s="35">
        <f>'HYP-SCENARIO-RES'!$B$19*(1+'HYP-SCENARIO-RES'!$B$10)^ModèleCalcREF!R1*ModèleCalcREF!R10*ModèleCalcREF!R20/1000</f>
        <v>0</v>
      </c>
      <c r="S37" s="35">
        <f>'HYP-SCENARIO-RES'!$B$19*(1+'HYP-SCENARIO-RES'!$B$10)^ModèleCalcREF!S1*ModèleCalcREF!S10*ModèleCalcREF!S20/1000</f>
        <v>0</v>
      </c>
      <c r="T37" s="35">
        <f>'HYP-SCENARIO-RES'!$B$19*(1+'HYP-SCENARIO-RES'!$B$10)^ModèleCalcREF!T1*ModèleCalcREF!T10*ModèleCalcREF!T20/1000</f>
        <v>0</v>
      </c>
      <c r="U37" s="35">
        <f>'HYP-SCENARIO-RES'!$B$19*(1+'HYP-SCENARIO-RES'!$B$10)^ModèleCalcREF!U1*ModèleCalcREF!U10*ModèleCalcREF!U20/1000</f>
        <v>0</v>
      </c>
      <c r="V37" s="35">
        <f>'HYP-SCENARIO-RES'!$B$19*(1+'HYP-SCENARIO-RES'!$B$10)^ModèleCalcREF!V1*ModèleCalcREF!V10*ModèleCalcREF!V20/1000</f>
        <v>0</v>
      </c>
      <c r="W37" s="35">
        <f>'HYP-SCENARIO-RES'!$B$19*(1+'HYP-SCENARIO-RES'!$B$10)^ModèleCalcREF!W1*ModèleCalcREF!W10*ModèleCalcREF!W20/1000</f>
        <v>0</v>
      </c>
      <c r="X37" s="35">
        <f>'HYP-SCENARIO-RES'!$B$19*(1+'HYP-SCENARIO-RES'!$B$10)^ModèleCalcREF!X1*ModèleCalcREF!X10*ModèleCalcREF!X20/1000</f>
        <v>0</v>
      </c>
      <c r="Y37" s="35">
        <f>'HYP-SCENARIO-RES'!$B$19*(1+'HYP-SCENARIO-RES'!$B$10)^ModèleCalcREF!Y1*ModèleCalcREF!Y10*ModèleCalcREF!Y20/1000</f>
        <v>0</v>
      </c>
      <c r="Z37" s="35">
        <f>'HYP-SCENARIO-RES'!$B$19*(1+'HYP-SCENARIO-RES'!$B$10)^ModèleCalcREF!Z1*ModèleCalcREF!Z10*ModèleCalcREF!Z20/1000</f>
        <v>0</v>
      </c>
      <c r="AA37" s="35">
        <f>'HYP-SCENARIO-RES'!$B$19*(1+'HYP-SCENARIO-RES'!$B$10)^ModèleCalcREF!AA1*ModèleCalcREF!AA10*ModèleCalcREF!AA20/1000</f>
        <v>0</v>
      </c>
      <c r="AB37" s="35">
        <f>'HYP-SCENARIO-RES'!$B$19*(1+'HYP-SCENARIO-RES'!$B$10)^ModèleCalcREF!AB1*ModèleCalcREF!AB10*ModèleCalcREF!AB20/1000</f>
        <v>0</v>
      </c>
      <c r="AC37" s="35">
        <f>'HYP-SCENARIO-RES'!$B$19*(1+'HYP-SCENARIO-RES'!$B$10)^ModèleCalcREF!AC1*ModèleCalcREF!AC10*ModèleCalcREF!AC20/1000</f>
        <v>0</v>
      </c>
      <c r="AD37" s="35">
        <f>'HYP-SCENARIO-RES'!$B$19*(1+'HYP-SCENARIO-RES'!$B$10)^ModèleCalcREF!AD1*ModèleCalcREF!AD10*ModèleCalcREF!AD20/1000</f>
        <v>0</v>
      </c>
      <c r="AE37" s="35">
        <f>'HYP-SCENARIO-RES'!$B$19*(1+'HYP-SCENARIO-RES'!$B$10)^ModèleCalcREF!AE1*ModèleCalcREF!AE10*ModèleCalcREF!AE20/1000</f>
        <v>0</v>
      </c>
      <c r="AF37" s="35">
        <f>'HYP-SCENARIO-RES'!$B$19*(1+'HYP-SCENARIO-RES'!$B$10)^ModèleCalcREF!AF1*ModèleCalcREF!AF10*ModèleCalcREF!AF20/1000</f>
        <v>0</v>
      </c>
      <c r="AG37" s="35">
        <f>'HYP-SCENARIO-RES'!$B$19*(1+'HYP-SCENARIO-RES'!$B$10)^ModèleCalcREF!AG1*ModèleCalcREF!AG10*ModèleCalcREF!AG20/1000</f>
        <v>0</v>
      </c>
      <c r="AH37" s="35">
        <f>'HYP-SCENARIO-RES'!$B$19*(1+'HYP-SCENARIO-RES'!$B$10)^ModèleCalcREF!AH1*ModèleCalcREF!AH10*ModèleCalcREF!AH20/1000</f>
        <v>0</v>
      </c>
      <c r="AI37" s="35">
        <f>'HYP-SCENARIO-RES'!$B$19*(1+'HYP-SCENARIO-RES'!$B$10)^ModèleCalcREF!AI1*ModèleCalcREF!AI10*ModèleCalcREF!AI20/1000</f>
        <v>0</v>
      </c>
      <c r="AJ37" s="35">
        <f>'HYP-SCENARIO-RES'!$B$19*(1+'HYP-SCENARIO-RES'!$B$10)^ModèleCalcREF!AJ1*ModèleCalcREF!AJ10*ModèleCalcREF!AJ20/1000</f>
        <v>0</v>
      </c>
      <c r="AK37" s="35">
        <f>'HYP-SCENARIO-RES'!$B$19*(1+'HYP-SCENARIO-RES'!$B$10)^ModèleCalcREF!AK1*ModèleCalcREF!AK10*ModèleCalcREF!AK20/1000</f>
        <v>0</v>
      </c>
      <c r="AL37" s="35">
        <f>'HYP-SCENARIO-RES'!$B$19*(1+'HYP-SCENARIO-RES'!$B$10)^ModèleCalcREF!AL1*ModèleCalcREF!AL10*ModèleCalcREF!AL20/1000</f>
        <v>0</v>
      </c>
      <c r="AM37" s="35">
        <f>'HYP-SCENARIO-RES'!$B$19*(1+'HYP-SCENARIO-RES'!$B$10)^ModèleCalcREF!AM1*ModèleCalcREF!AM10*ModèleCalcREF!AM20/1000</f>
        <v>0</v>
      </c>
      <c r="AN37" s="35">
        <f>'HYP-SCENARIO-RES'!$B$19*(1+'HYP-SCENARIO-RES'!$B$10)^ModèleCalcREF!AN1*ModèleCalcREF!AN10*ModèleCalcREF!AN20/1000</f>
        <v>0</v>
      </c>
      <c r="AO37" s="35">
        <f>'HYP-SCENARIO-RES'!$B$19*(1+'HYP-SCENARIO-RES'!$B$10)^ModèleCalcREF!AO1*ModèleCalcREF!AO10*ModèleCalcREF!AO20/1000</f>
        <v>0</v>
      </c>
      <c r="AP37" s="35">
        <f>'HYP-SCENARIO-RES'!$B$19*(1+'HYP-SCENARIO-RES'!$B$10)^ModèleCalcREF!AP1*ModèleCalcREF!AP10*ModèleCalcREF!AP20/1000</f>
        <v>0</v>
      </c>
      <c r="AQ37" s="35">
        <f>'HYP-SCENARIO-RES'!$B$19*(1+'HYP-SCENARIO-RES'!$B$10)^ModèleCalcREF!AQ1*ModèleCalcREF!AQ10*ModèleCalcREF!AQ20/1000</f>
        <v>0</v>
      </c>
      <c r="AR37" s="35">
        <f>'HYP-SCENARIO-RES'!$B$19*(1+'HYP-SCENARIO-RES'!$B$10)^ModèleCalcREF!AR1*ModèleCalcREF!AR10*ModèleCalcREF!AR20/1000</f>
        <v>0</v>
      </c>
      <c r="AS37" s="35">
        <f>'HYP-SCENARIO-RES'!$B$19*(1+'HYP-SCENARIO-RES'!$B$10)^ModèleCalcREF!AS1*ModèleCalcREF!AS10*ModèleCalcREF!AS20/1000</f>
        <v>0</v>
      </c>
    </row>
    <row r="39" spans="1:55" s="31" customFormat="1">
      <c r="A39" s="31" t="s">
        <v>34</v>
      </c>
      <c r="B39" s="52" t="e">
        <f>B24-B33</f>
        <v>#DIV/0!</v>
      </c>
      <c r="C39" s="52" t="e">
        <f t="shared" ref="C39:AR39" si="14">C24-C33</f>
        <v>#DIV/0!</v>
      </c>
      <c r="D39" s="52" t="e">
        <f t="shared" si="14"/>
        <v>#DIV/0!</v>
      </c>
      <c r="E39" s="52" t="e">
        <f t="shared" si="14"/>
        <v>#DIV/0!</v>
      </c>
      <c r="F39" s="52" t="e">
        <f t="shared" si="14"/>
        <v>#DIV/0!</v>
      </c>
      <c r="G39" s="52" t="e">
        <f t="shared" si="14"/>
        <v>#DIV/0!</v>
      </c>
      <c r="H39" s="52" t="e">
        <f t="shared" si="14"/>
        <v>#DIV/0!</v>
      </c>
      <c r="I39" s="52" t="e">
        <f t="shared" si="14"/>
        <v>#DIV/0!</v>
      </c>
      <c r="J39" s="52" t="e">
        <f t="shared" si="14"/>
        <v>#DIV/0!</v>
      </c>
      <c r="K39" s="52" t="e">
        <f t="shared" si="14"/>
        <v>#DIV/0!</v>
      </c>
      <c r="L39" s="52" t="e">
        <f t="shared" si="14"/>
        <v>#DIV/0!</v>
      </c>
      <c r="M39" s="52" t="e">
        <f t="shared" si="14"/>
        <v>#DIV/0!</v>
      </c>
      <c r="N39" s="52" t="e">
        <f t="shared" si="14"/>
        <v>#DIV/0!</v>
      </c>
      <c r="O39" s="52" t="e">
        <f t="shared" si="14"/>
        <v>#DIV/0!</v>
      </c>
      <c r="P39" s="52" t="e">
        <f t="shared" si="14"/>
        <v>#DIV/0!</v>
      </c>
      <c r="Q39" s="52" t="e">
        <f t="shared" si="14"/>
        <v>#DIV/0!</v>
      </c>
      <c r="R39" s="52" t="e">
        <f t="shared" si="14"/>
        <v>#DIV/0!</v>
      </c>
      <c r="S39" s="52" t="e">
        <f t="shared" si="14"/>
        <v>#DIV/0!</v>
      </c>
      <c r="T39" s="52" t="e">
        <f t="shared" si="14"/>
        <v>#DIV/0!</v>
      </c>
      <c r="U39" s="52" t="e">
        <f t="shared" si="14"/>
        <v>#DIV/0!</v>
      </c>
      <c r="V39" s="52" t="e">
        <f t="shared" si="14"/>
        <v>#DIV/0!</v>
      </c>
      <c r="W39" s="52" t="e">
        <f t="shared" si="14"/>
        <v>#DIV/0!</v>
      </c>
      <c r="X39" s="52" t="e">
        <f t="shared" si="14"/>
        <v>#DIV/0!</v>
      </c>
      <c r="Y39" s="52" t="e">
        <f t="shared" si="14"/>
        <v>#DIV/0!</v>
      </c>
      <c r="Z39" s="52" t="e">
        <f t="shared" si="14"/>
        <v>#DIV/0!</v>
      </c>
      <c r="AA39" s="52" t="e">
        <f t="shared" si="14"/>
        <v>#DIV/0!</v>
      </c>
      <c r="AB39" s="52" t="e">
        <f t="shared" si="14"/>
        <v>#DIV/0!</v>
      </c>
      <c r="AC39" s="52" t="e">
        <f t="shared" si="14"/>
        <v>#DIV/0!</v>
      </c>
      <c r="AD39" s="52" t="e">
        <f t="shared" si="14"/>
        <v>#DIV/0!</v>
      </c>
      <c r="AE39" s="52" t="e">
        <f t="shared" si="14"/>
        <v>#DIV/0!</v>
      </c>
      <c r="AF39" s="52" t="e">
        <f t="shared" si="14"/>
        <v>#DIV/0!</v>
      </c>
      <c r="AG39" s="52" t="e">
        <f t="shared" si="14"/>
        <v>#DIV/0!</v>
      </c>
      <c r="AH39" s="52" t="e">
        <f t="shared" si="14"/>
        <v>#DIV/0!</v>
      </c>
      <c r="AI39" s="52" t="e">
        <f t="shared" si="14"/>
        <v>#DIV/0!</v>
      </c>
      <c r="AJ39" s="52" t="e">
        <f t="shared" si="14"/>
        <v>#DIV/0!</v>
      </c>
      <c r="AK39" s="52" t="e">
        <f t="shared" si="14"/>
        <v>#DIV/0!</v>
      </c>
      <c r="AL39" s="52" t="e">
        <f t="shared" si="14"/>
        <v>#DIV/0!</v>
      </c>
      <c r="AM39" s="52" t="e">
        <f t="shared" si="14"/>
        <v>#DIV/0!</v>
      </c>
      <c r="AN39" s="52" t="e">
        <f t="shared" si="14"/>
        <v>#DIV/0!</v>
      </c>
      <c r="AO39" s="52" t="e">
        <f t="shared" si="14"/>
        <v>#DIV/0!</v>
      </c>
      <c r="AP39" s="52" t="e">
        <f t="shared" si="14"/>
        <v>#DIV/0!</v>
      </c>
      <c r="AQ39" s="52" t="e">
        <f t="shared" si="14"/>
        <v>#DIV/0!</v>
      </c>
      <c r="AR39" s="52" t="e">
        <f t="shared" si="14"/>
        <v>#DIV/0!</v>
      </c>
    </row>
    <row r="41" spans="1:55" s="30" customFormat="1">
      <c r="A41" s="51" t="s">
        <v>107</v>
      </c>
      <c r="B41" s="30">
        <f>SUM(B61:B66)</f>
        <v>0</v>
      </c>
      <c r="C41" s="30" t="e">
        <f t="shared" ref="C41:E41" ca="1" si="15">C60</f>
        <v>#DIV/0!</v>
      </c>
      <c r="D41" s="30" t="e">
        <f t="shared" ca="1" si="15"/>
        <v>#DIV/0!</v>
      </c>
      <c r="E41" s="30" t="e">
        <f t="shared" ca="1" si="15"/>
        <v>#DIV/0!</v>
      </c>
      <c r="F41" s="30" t="e">
        <f ca="1">F60</f>
        <v>#DIV/0!</v>
      </c>
      <c r="G41" s="30" t="e">
        <f t="shared" ref="G41:AR41" ca="1" si="16">G60</f>
        <v>#DIV/0!</v>
      </c>
      <c r="H41" s="30" t="e">
        <f t="shared" ca="1" si="16"/>
        <v>#DIV/0!</v>
      </c>
      <c r="I41" s="30" t="e">
        <f t="shared" ca="1" si="16"/>
        <v>#DIV/0!</v>
      </c>
      <c r="J41" s="30" t="e">
        <f t="shared" ca="1" si="16"/>
        <v>#DIV/0!</v>
      </c>
      <c r="K41" s="30" t="e">
        <f t="shared" ca="1" si="16"/>
        <v>#DIV/0!</v>
      </c>
      <c r="L41" s="30" t="e">
        <f t="shared" ca="1" si="16"/>
        <v>#DIV/0!</v>
      </c>
      <c r="M41" s="30" t="e">
        <f t="shared" ca="1" si="16"/>
        <v>#DIV/0!</v>
      </c>
      <c r="N41" s="30" t="e">
        <f t="shared" ca="1" si="16"/>
        <v>#DIV/0!</v>
      </c>
      <c r="O41" s="30" t="e">
        <f t="shared" ca="1" si="16"/>
        <v>#DIV/0!</v>
      </c>
      <c r="P41" s="30" t="e">
        <f t="shared" ca="1" si="16"/>
        <v>#DIV/0!</v>
      </c>
      <c r="Q41" s="30" t="e">
        <f t="shared" ca="1" si="16"/>
        <v>#DIV/0!</v>
      </c>
      <c r="R41" s="30" t="e">
        <f t="shared" ca="1" si="16"/>
        <v>#DIV/0!</v>
      </c>
      <c r="S41" s="30" t="e">
        <f t="shared" ca="1" si="16"/>
        <v>#DIV/0!</v>
      </c>
      <c r="T41" s="30" t="e">
        <f t="shared" ca="1" si="16"/>
        <v>#DIV/0!</v>
      </c>
      <c r="U41" s="30" t="e">
        <f t="shared" ca="1" si="16"/>
        <v>#DIV/0!</v>
      </c>
      <c r="V41" s="30" t="e">
        <f t="shared" ca="1" si="16"/>
        <v>#DIV/0!</v>
      </c>
      <c r="W41" s="30" t="e">
        <f t="shared" ca="1" si="16"/>
        <v>#DIV/0!</v>
      </c>
      <c r="X41" s="30" t="e">
        <f t="shared" ca="1" si="16"/>
        <v>#DIV/0!</v>
      </c>
      <c r="Y41" s="30" t="e">
        <f t="shared" ca="1" si="16"/>
        <v>#DIV/0!</v>
      </c>
      <c r="Z41" s="30" t="e">
        <f t="shared" ca="1" si="16"/>
        <v>#DIV/0!</v>
      </c>
      <c r="AA41" s="30" t="e">
        <f t="shared" ca="1" si="16"/>
        <v>#DIV/0!</v>
      </c>
      <c r="AB41" s="30" t="e">
        <f t="shared" ca="1" si="16"/>
        <v>#DIV/0!</v>
      </c>
      <c r="AC41" s="30" t="e">
        <f t="shared" ca="1" si="16"/>
        <v>#DIV/0!</v>
      </c>
      <c r="AD41" s="30" t="e">
        <f t="shared" ca="1" si="16"/>
        <v>#DIV/0!</v>
      </c>
      <c r="AE41" s="30" t="e">
        <f t="shared" ca="1" si="16"/>
        <v>#DIV/0!</v>
      </c>
      <c r="AF41" s="30" t="e">
        <f t="shared" ca="1" si="16"/>
        <v>#DIV/0!</v>
      </c>
      <c r="AG41" s="30" t="e">
        <f t="shared" ca="1" si="16"/>
        <v>#DIV/0!</v>
      </c>
      <c r="AH41" s="30" t="e">
        <f t="shared" ca="1" si="16"/>
        <v>#DIV/0!</v>
      </c>
      <c r="AI41" s="30" t="e">
        <f t="shared" ca="1" si="16"/>
        <v>#DIV/0!</v>
      </c>
      <c r="AJ41" s="30" t="e">
        <f t="shared" ca="1" si="16"/>
        <v>#DIV/0!</v>
      </c>
      <c r="AK41" s="30" t="e">
        <f t="shared" ca="1" si="16"/>
        <v>#DIV/0!</v>
      </c>
      <c r="AL41" s="30" t="e">
        <f t="shared" ca="1" si="16"/>
        <v>#DIV/0!</v>
      </c>
      <c r="AM41" s="30" t="e">
        <f t="shared" ca="1" si="16"/>
        <v>#DIV/0!</v>
      </c>
      <c r="AN41" s="30" t="e">
        <f t="shared" ca="1" si="16"/>
        <v>#DIV/0!</v>
      </c>
      <c r="AO41" s="30" t="e">
        <f t="shared" ca="1" si="16"/>
        <v>#DIV/0!</v>
      </c>
      <c r="AP41" s="30" t="e">
        <f t="shared" ca="1" si="16"/>
        <v>#DIV/0!</v>
      </c>
      <c r="AQ41" s="30" t="e">
        <f t="shared" ca="1" si="16"/>
        <v>#DIV/0!</v>
      </c>
      <c r="AR41" s="30" t="e">
        <f t="shared" ca="1" si="16"/>
        <v>#DIV/0!</v>
      </c>
    </row>
    <row r="44" spans="1:55" s="11" customFormat="1">
      <c r="A44" s="11" t="s">
        <v>35</v>
      </c>
      <c r="F44" s="57" t="e">
        <f ca="1">F39-F41</f>
        <v>#DIV/0!</v>
      </c>
      <c r="G44" s="57" t="e">
        <f t="shared" ref="G44:AR44" ca="1" si="17">G39-G41</f>
        <v>#DIV/0!</v>
      </c>
      <c r="H44" s="57" t="e">
        <f t="shared" ca="1" si="17"/>
        <v>#DIV/0!</v>
      </c>
      <c r="I44" s="57" t="e">
        <f t="shared" ca="1" si="17"/>
        <v>#DIV/0!</v>
      </c>
      <c r="J44" s="57" t="e">
        <f t="shared" ca="1" si="17"/>
        <v>#DIV/0!</v>
      </c>
      <c r="K44" s="57" t="e">
        <f t="shared" ca="1" si="17"/>
        <v>#DIV/0!</v>
      </c>
      <c r="L44" s="57" t="e">
        <f t="shared" ca="1" si="17"/>
        <v>#DIV/0!</v>
      </c>
      <c r="M44" s="57" t="e">
        <f t="shared" ca="1" si="17"/>
        <v>#DIV/0!</v>
      </c>
      <c r="N44" s="57" t="e">
        <f t="shared" ca="1" si="17"/>
        <v>#DIV/0!</v>
      </c>
      <c r="O44" s="57" t="e">
        <f t="shared" ca="1" si="17"/>
        <v>#DIV/0!</v>
      </c>
      <c r="P44" s="57" t="e">
        <f t="shared" ca="1" si="17"/>
        <v>#DIV/0!</v>
      </c>
      <c r="Q44" s="57" t="e">
        <f t="shared" ca="1" si="17"/>
        <v>#DIV/0!</v>
      </c>
      <c r="R44" s="57" t="e">
        <f t="shared" ca="1" si="17"/>
        <v>#DIV/0!</v>
      </c>
      <c r="S44" s="57" t="e">
        <f t="shared" ca="1" si="17"/>
        <v>#DIV/0!</v>
      </c>
      <c r="T44" s="57" t="e">
        <f t="shared" ca="1" si="17"/>
        <v>#DIV/0!</v>
      </c>
      <c r="U44" s="57" t="e">
        <f t="shared" ca="1" si="17"/>
        <v>#DIV/0!</v>
      </c>
      <c r="V44" s="57" t="e">
        <f t="shared" ca="1" si="17"/>
        <v>#DIV/0!</v>
      </c>
      <c r="W44" s="57" t="e">
        <f t="shared" ca="1" si="17"/>
        <v>#DIV/0!</v>
      </c>
      <c r="X44" s="57" t="e">
        <f t="shared" ca="1" si="17"/>
        <v>#DIV/0!</v>
      </c>
      <c r="Y44" s="57" t="e">
        <f t="shared" ca="1" si="17"/>
        <v>#DIV/0!</v>
      </c>
      <c r="Z44" s="57" t="e">
        <f t="shared" ca="1" si="17"/>
        <v>#DIV/0!</v>
      </c>
      <c r="AA44" s="57" t="e">
        <f t="shared" ca="1" si="17"/>
        <v>#DIV/0!</v>
      </c>
      <c r="AB44" s="57" t="e">
        <f t="shared" ca="1" si="17"/>
        <v>#DIV/0!</v>
      </c>
      <c r="AC44" s="57" t="e">
        <f t="shared" ca="1" si="17"/>
        <v>#DIV/0!</v>
      </c>
      <c r="AD44" s="57" t="e">
        <f t="shared" ca="1" si="17"/>
        <v>#DIV/0!</v>
      </c>
      <c r="AE44" s="57" t="e">
        <f t="shared" ca="1" si="17"/>
        <v>#DIV/0!</v>
      </c>
      <c r="AF44" s="57" t="e">
        <f t="shared" ca="1" si="17"/>
        <v>#DIV/0!</v>
      </c>
      <c r="AG44" s="57" t="e">
        <f t="shared" ca="1" si="17"/>
        <v>#DIV/0!</v>
      </c>
      <c r="AH44" s="57" t="e">
        <f t="shared" ca="1" si="17"/>
        <v>#DIV/0!</v>
      </c>
      <c r="AI44" s="57" t="e">
        <f t="shared" ca="1" si="17"/>
        <v>#DIV/0!</v>
      </c>
      <c r="AJ44" s="57" t="e">
        <f t="shared" ca="1" si="17"/>
        <v>#DIV/0!</v>
      </c>
      <c r="AK44" s="57" t="e">
        <f t="shared" ca="1" si="17"/>
        <v>#DIV/0!</v>
      </c>
      <c r="AL44" s="57" t="e">
        <f t="shared" ca="1" si="17"/>
        <v>#DIV/0!</v>
      </c>
      <c r="AM44" s="57" t="e">
        <f t="shared" ca="1" si="17"/>
        <v>#DIV/0!</v>
      </c>
      <c r="AN44" s="57" t="e">
        <f t="shared" ca="1" si="17"/>
        <v>#DIV/0!</v>
      </c>
      <c r="AO44" s="57" t="e">
        <f t="shared" ca="1" si="17"/>
        <v>#DIV/0!</v>
      </c>
      <c r="AP44" s="57" t="e">
        <f t="shared" ca="1" si="17"/>
        <v>#DIV/0!</v>
      </c>
      <c r="AQ44" s="57" t="e">
        <f t="shared" ca="1" si="17"/>
        <v>#DIV/0!</v>
      </c>
      <c r="AR44" s="57" t="e">
        <f t="shared" ca="1" si="17"/>
        <v>#DIV/0!</v>
      </c>
    </row>
    <row r="46" spans="1:55">
      <c r="A46" s="42" t="s">
        <v>124</v>
      </c>
      <c r="F46" s="35" t="e">
        <f ca="1">F44*'HYP-SCENARIO-RES'!$B$27</f>
        <v>#DIV/0!</v>
      </c>
      <c r="G46" s="35" t="e">
        <f ca="1">G44*'HYP-SCENARIO-RES'!$B$27</f>
        <v>#DIV/0!</v>
      </c>
      <c r="H46" s="35" t="e">
        <f ca="1">H44*'HYP-SCENARIO-RES'!$B$27</f>
        <v>#DIV/0!</v>
      </c>
      <c r="I46" s="35" t="e">
        <f ca="1">I44*'HYP-SCENARIO-RES'!$B$27</f>
        <v>#DIV/0!</v>
      </c>
      <c r="J46" s="35" t="e">
        <f ca="1">J44*'HYP-SCENARIO-RES'!$B$27</f>
        <v>#DIV/0!</v>
      </c>
      <c r="K46" s="35" t="e">
        <f ca="1">K44*'HYP-SCENARIO-RES'!$B$27</f>
        <v>#DIV/0!</v>
      </c>
      <c r="L46" s="35" t="e">
        <f ca="1">L44*'HYP-SCENARIO-RES'!$B$27</f>
        <v>#DIV/0!</v>
      </c>
      <c r="M46" s="35" t="e">
        <f ca="1">M44*'HYP-SCENARIO-RES'!$B$27</f>
        <v>#DIV/0!</v>
      </c>
      <c r="N46" s="35" t="e">
        <f ca="1">N44*'HYP-SCENARIO-RES'!$B$27</f>
        <v>#DIV/0!</v>
      </c>
      <c r="O46" s="35" t="e">
        <f ca="1">O44*'HYP-SCENARIO-RES'!$B$27</f>
        <v>#DIV/0!</v>
      </c>
      <c r="P46" s="35" t="e">
        <f ca="1">P44*'HYP-SCENARIO-RES'!$B$27</f>
        <v>#DIV/0!</v>
      </c>
      <c r="Q46" s="35" t="e">
        <f ca="1">Q44*'HYP-SCENARIO-RES'!$B$27</f>
        <v>#DIV/0!</v>
      </c>
      <c r="R46" s="35" t="e">
        <f ca="1">R44*'HYP-SCENARIO-RES'!$B$27</f>
        <v>#DIV/0!</v>
      </c>
      <c r="S46" s="35" t="e">
        <f ca="1">S44*'HYP-SCENARIO-RES'!$B$27</f>
        <v>#DIV/0!</v>
      </c>
      <c r="T46" s="35" t="e">
        <f ca="1">T44*'HYP-SCENARIO-RES'!$B$27</f>
        <v>#DIV/0!</v>
      </c>
      <c r="U46" s="35" t="e">
        <f ca="1">U44*'HYP-SCENARIO-RES'!$B$27</f>
        <v>#DIV/0!</v>
      </c>
      <c r="V46" s="35" t="e">
        <f ca="1">V44*'HYP-SCENARIO-RES'!$B$27</f>
        <v>#DIV/0!</v>
      </c>
      <c r="W46" s="35" t="e">
        <f ca="1">W44*'HYP-SCENARIO-RES'!$B$27</f>
        <v>#DIV/0!</v>
      </c>
      <c r="X46" s="35" t="e">
        <f ca="1">X44*'HYP-SCENARIO-RES'!$B$27</f>
        <v>#DIV/0!</v>
      </c>
      <c r="Y46" s="35" t="e">
        <f ca="1">Y44*'HYP-SCENARIO-RES'!$B$27</f>
        <v>#DIV/0!</v>
      </c>
      <c r="Z46" s="35" t="e">
        <f ca="1">Z44*'HYP-SCENARIO-RES'!$B$27</f>
        <v>#DIV/0!</v>
      </c>
      <c r="AA46" s="35" t="e">
        <f ca="1">AA44*'HYP-SCENARIO-RES'!$B$27</f>
        <v>#DIV/0!</v>
      </c>
      <c r="AB46" s="35" t="e">
        <f ca="1">AB44*'HYP-SCENARIO-RES'!$B$27</f>
        <v>#DIV/0!</v>
      </c>
      <c r="AC46" s="35" t="e">
        <f ca="1">AC44*'HYP-SCENARIO-RES'!$B$27</f>
        <v>#DIV/0!</v>
      </c>
      <c r="AD46" s="35" t="e">
        <f ca="1">AD44*'HYP-SCENARIO-RES'!$B$27</f>
        <v>#DIV/0!</v>
      </c>
      <c r="AE46" s="35" t="e">
        <f ca="1">AE44*'HYP-SCENARIO-RES'!$B$27</f>
        <v>#DIV/0!</v>
      </c>
      <c r="AF46" s="35" t="e">
        <f ca="1">AF44*'HYP-SCENARIO-RES'!$B$27</f>
        <v>#DIV/0!</v>
      </c>
      <c r="AG46" s="35" t="e">
        <f ca="1">AG44*'HYP-SCENARIO-RES'!$B$27</f>
        <v>#DIV/0!</v>
      </c>
      <c r="AH46" s="35" t="e">
        <f ca="1">AH44*'HYP-SCENARIO-RES'!$B$27</f>
        <v>#DIV/0!</v>
      </c>
      <c r="AI46" s="35" t="e">
        <f ca="1">AI44*'HYP-SCENARIO-RES'!$B$27</f>
        <v>#DIV/0!</v>
      </c>
      <c r="AJ46" s="35" t="e">
        <f ca="1">AJ44*'HYP-SCENARIO-RES'!$B$27</f>
        <v>#DIV/0!</v>
      </c>
      <c r="AK46" s="35" t="e">
        <f ca="1">AK44*'HYP-SCENARIO-RES'!$B$27</f>
        <v>#DIV/0!</v>
      </c>
      <c r="AL46" s="35" t="e">
        <f ca="1">AL44*'HYP-SCENARIO-RES'!$B$27</f>
        <v>#DIV/0!</v>
      </c>
      <c r="AM46" s="35" t="e">
        <f ca="1">AM44*'HYP-SCENARIO-RES'!$B$27</f>
        <v>#DIV/0!</v>
      </c>
      <c r="AN46" s="35" t="e">
        <f ca="1">AN44*'HYP-SCENARIO-RES'!$B$27</f>
        <v>#DIV/0!</v>
      </c>
      <c r="AO46" s="35" t="e">
        <f ca="1">AO44*'HYP-SCENARIO-RES'!$B$27</f>
        <v>#DIV/0!</v>
      </c>
      <c r="AP46" s="35" t="e">
        <f ca="1">AP44*'HYP-SCENARIO-RES'!$B$27</f>
        <v>#DIV/0!</v>
      </c>
      <c r="AQ46" s="35" t="e">
        <f ca="1">AQ44*'HYP-SCENARIO-RES'!$B$27</f>
        <v>#DIV/0!</v>
      </c>
      <c r="AR46" s="35" t="e">
        <f ca="1">AR44*'HYP-SCENARIO-RES'!$B$27</f>
        <v>#DIV/0!</v>
      </c>
    </row>
    <row r="48" spans="1:55" s="11" customFormat="1">
      <c r="A48" s="11" t="s">
        <v>36</v>
      </c>
      <c r="F48" s="57" t="e">
        <f ca="1">F44-F46</f>
        <v>#DIV/0!</v>
      </c>
      <c r="G48" s="57" t="e">
        <f t="shared" ref="G48:AR48" ca="1" si="18">G44-G46</f>
        <v>#DIV/0!</v>
      </c>
      <c r="H48" s="57" t="e">
        <f t="shared" ca="1" si="18"/>
        <v>#DIV/0!</v>
      </c>
      <c r="I48" s="57" t="e">
        <f t="shared" ca="1" si="18"/>
        <v>#DIV/0!</v>
      </c>
      <c r="J48" s="57" t="e">
        <f t="shared" ca="1" si="18"/>
        <v>#DIV/0!</v>
      </c>
      <c r="K48" s="57" t="e">
        <f t="shared" ca="1" si="18"/>
        <v>#DIV/0!</v>
      </c>
      <c r="L48" s="57" t="e">
        <f t="shared" ca="1" si="18"/>
        <v>#DIV/0!</v>
      </c>
      <c r="M48" s="57" t="e">
        <f t="shared" ca="1" si="18"/>
        <v>#DIV/0!</v>
      </c>
      <c r="N48" s="57" t="e">
        <f t="shared" ca="1" si="18"/>
        <v>#DIV/0!</v>
      </c>
      <c r="O48" s="57" t="e">
        <f t="shared" ca="1" si="18"/>
        <v>#DIV/0!</v>
      </c>
      <c r="P48" s="57" t="e">
        <f t="shared" ca="1" si="18"/>
        <v>#DIV/0!</v>
      </c>
      <c r="Q48" s="57" t="e">
        <f t="shared" ca="1" si="18"/>
        <v>#DIV/0!</v>
      </c>
      <c r="R48" s="57" t="e">
        <f t="shared" ca="1" si="18"/>
        <v>#DIV/0!</v>
      </c>
      <c r="S48" s="57" t="e">
        <f t="shared" ca="1" si="18"/>
        <v>#DIV/0!</v>
      </c>
      <c r="T48" s="57" t="e">
        <f t="shared" ca="1" si="18"/>
        <v>#DIV/0!</v>
      </c>
      <c r="U48" s="57" t="e">
        <f t="shared" ca="1" si="18"/>
        <v>#DIV/0!</v>
      </c>
      <c r="V48" s="57" t="e">
        <f t="shared" ca="1" si="18"/>
        <v>#DIV/0!</v>
      </c>
      <c r="W48" s="57" t="e">
        <f t="shared" ca="1" si="18"/>
        <v>#DIV/0!</v>
      </c>
      <c r="X48" s="57" t="e">
        <f t="shared" ca="1" si="18"/>
        <v>#DIV/0!</v>
      </c>
      <c r="Y48" s="57" t="e">
        <f t="shared" ca="1" si="18"/>
        <v>#DIV/0!</v>
      </c>
      <c r="Z48" s="57" t="e">
        <f t="shared" ca="1" si="18"/>
        <v>#DIV/0!</v>
      </c>
      <c r="AA48" s="57" t="e">
        <f t="shared" ca="1" si="18"/>
        <v>#DIV/0!</v>
      </c>
      <c r="AB48" s="57" t="e">
        <f t="shared" ca="1" si="18"/>
        <v>#DIV/0!</v>
      </c>
      <c r="AC48" s="57" t="e">
        <f t="shared" ca="1" si="18"/>
        <v>#DIV/0!</v>
      </c>
      <c r="AD48" s="57" t="e">
        <f t="shared" ca="1" si="18"/>
        <v>#DIV/0!</v>
      </c>
      <c r="AE48" s="57" t="e">
        <f t="shared" ca="1" si="18"/>
        <v>#DIV/0!</v>
      </c>
      <c r="AF48" s="57" t="e">
        <f t="shared" ca="1" si="18"/>
        <v>#DIV/0!</v>
      </c>
      <c r="AG48" s="57" t="e">
        <f t="shared" ca="1" si="18"/>
        <v>#DIV/0!</v>
      </c>
      <c r="AH48" s="57" t="e">
        <f t="shared" ca="1" si="18"/>
        <v>#DIV/0!</v>
      </c>
      <c r="AI48" s="57" t="e">
        <f t="shared" ca="1" si="18"/>
        <v>#DIV/0!</v>
      </c>
      <c r="AJ48" s="57" t="e">
        <f t="shared" ca="1" si="18"/>
        <v>#DIV/0!</v>
      </c>
      <c r="AK48" s="57" t="e">
        <f t="shared" ca="1" si="18"/>
        <v>#DIV/0!</v>
      </c>
      <c r="AL48" s="57" t="e">
        <f t="shared" ca="1" si="18"/>
        <v>#DIV/0!</v>
      </c>
      <c r="AM48" s="57" t="e">
        <f t="shared" ca="1" si="18"/>
        <v>#DIV/0!</v>
      </c>
      <c r="AN48" s="57" t="e">
        <f t="shared" ca="1" si="18"/>
        <v>#DIV/0!</v>
      </c>
      <c r="AO48" s="57" t="e">
        <f t="shared" ca="1" si="18"/>
        <v>#DIV/0!</v>
      </c>
      <c r="AP48" s="57" t="e">
        <f t="shared" ca="1" si="18"/>
        <v>#DIV/0!</v>
      </c>
      <c r="AQ48" s="57" t="e">
        <f t="shared" ca="1" si="18"/>
        <v>#DIV/0!</v>
      </c>
      <c r="AR48" s="57" t="e">
        <f t="shared" ca="1" si="18"/>
        <v>#DIV/0!</v>
      </c>
    </row>
    <row r="50" spans="1:44" s="30" customFormat="1">
      <c r="A50" s="30" t="s">
        <v>39</v>
      </c>
      <c r="B50" s="36">
        <f t="shared" ref="B50:D50" ca="1" si="19">SUM(B51:B58)</f>
        <v>0</v>
      </c>
      <c r="C50" s="36">
        <f t="shared" ca="1" si="19"/>
        <v>0</v>
      </c>
      <c r="D50" s="36">
        <f t="shared" ca="1" si="19"/>
        <v>0</v>
      </c>
      <c r="E50" s="36">
        <f ca="1">SUM(E51:E58)</f>
        <v>0</v>
      </c>
      <c r="F50" s="36">
        <f t="shared" ref="F50:AR50" ca="1" si="20">SUM(F51:F58)</f>
        <v>0</v>
      </c>
      <c r="G50" s="36">
        <f t="shared" ca="1" si="20"/>
        <v>0</v>
      </c>
      <c r="H50" s="36">
        <f t="shared" ca="1" si="20"/>
        <v>0</v>
      </c>
      <c r="I50" s="36">
        <f t="shared" si="20"/>
        <v>0</v>
      </c>
      <c r="J50" s="36">
        <f t="shared" si="20"/>
        <v>0</v>
      </c>
      <c r="K50" s="36">
        <f t="shared" si="20"/>
        <v>0</v>
      </c>
      <c r="L50" s="36">
        <f t="shared" si="20"/>
        <v>0</v>
      </c>
      <c r="M50" s="36">
        <f t="shared" si="20"/>
        <v>0</v>
      </c>
      <c r="N50" s="36">
        <f t="shared" si="20"/>
        <v>0</v>
      </c>
      <c r="O50" s="36">
        <f t="shared" si="20"/>
        <v>0</v>
      </c>
      <c r="P50" s="36">
        <f t="shared" si="20"/>
        <v>0</v>
      </c>
      <c r="Q50" s="36">
        <f t="shared" si="20"/>
        <v>0</v>
      </c>
      <c r="R50" s="36">
        <f t="shared" si="20"/>
        <v>0</v>
      </c>
      <c r="S50" s="36">
        <f t="shared" si="20"/>
        <v>0</v>
      </c>
      <c r="T50" s="36">
        <f t="shared" si="20"/>
        <v>0</v>
      </c>
      <c r="U50" s="36">
        <f t="shared" si="20"/>
        <v>0</v>
      </c>
      <c r="V50" s="36">
        <f t="shared" si="20"/>
        <v>0</v>
      </c>
      <c r="W50" s="36">
        <f t="shared" si="20"/>
        <v>0</v>
      </c>
      <c r="X50" s="36">
        <f t="shared" si="20"/>
        <v>0</v>
      </c>
      <c r="Y50" s="36">
        <f t="shared" si="20"/>
        <v>0</v>
      </c>
      <c r="Z50" s="36">
        <f t="shared" si="20"/>
        <v>0</v>
      </c>
      <c r="AA50" s="36">
        <f t="shared" si="20"/>
        <v>0</v>
      </c>
      <c r="AB50" s="36">
        <f t="shared" si="20"/>
        <v>0</v>
      </c>
      <c r="AC50" s="36">
        <f t="shared" si="20"/>
        <v>0</v>
      </c>
      <c r="AD50" s="36">
        <f t="shared" si="20"/>
        <v>0</v>
      </c>
      <c r="AE50" s="36">
        <f t="shared" si="20"/>
        <v>0</v>
      </c>
      <c r="AF50" s="36">
        <f t="shared" si="20"/>
        <v>0</v>
      </c>
      <c r="AG50" s="36">
        <f t="shared" si="20"/>
        <v>0</v>
      </c>
      <c r="AH50" s="36">
        <f t="shared" si="20"/>
        <v>0</v>
      </c>
      <c r="AI50" s="36">
        <f t="shared" si="20"/>
        <v>0</v>
      </c>
      <c r="AJ50" s="36">
        <f t="shared" si="20"/>
        <v>0</v>
      </c>
      <c r="AK50" s="36">
        <f t="shared" si="20"/>
        <v>0</v>
      </c>
      <c r="AL50" s="36">
        <f t="shared" si="20"/>
        <v>0</v>
      </c>
      <c r="AM50" s="36">
        <f t="shared" si="20"/>
        <v>0</v>
      </c>
      <c r="AN50" s="36">
        <f t="shared" si="20"/>
        <v>0</v>
      </c>
      <c r="AO50" s="36">
        <f t="shared" si="20"/>
        <v>0</v>
      </c>
      <c r="AP50" s="36">
        <f t="shared" si="20"/>
        <v>0</v>
      </c>
      <c r="AQ50" s="36">
        <f t="shared" si="20"/>
        <v>0</v>
      </c>
      <c r="AR50" s="36">
        <f t="shared" si="20"/>
        <v>0</v>
      </c>
    </row>
    <row r="51" spans="1:44">
      <c r="A51" s="2" t="s">
        <v>140</v>
      </c>
      <c r="B51" s="35">
        <f ca="1">SUM(C51:AL51)</f>
        <v>0</v>
      </c>
      <c r="C51" s="35">
        <f ca="1">SUMIF('HYP-SCENARIO-RES'!$A$64:$D$69,"année 0",'HYP-SCENARIO-RES'!$C$64:$C$69)</f>
        <v>0</v>
      </c>
      <c r="D51" s="35">
        <f ca="1">SUMIF('HYP-SCENARIO-RES'!$A$64:$D$69,"année 1",'HYP-SCENARIO-RES'!$C$64:$C$69)</f>
        <v>0</v>
      </c>
      <c r="E51" s="35">
        <f ca="1">SUMIF('HYP-SCENARIO-RES'!$A$64:$D$69,"année 2",'HYP-SCENARIO-RES'!$C$64:$C$69)</f>
        <v>0</v>
      </c>
      <c r="F51" s="35">
        <f ca="1">SUMIF('HYP-SCENARIO-RES'!$A$64:$D$69,"année 3",'HYP-SCENARIO-RES'!$C$64:$C$69)</f>
        <v>0</v>
      </c>
      <c r="G51" s="35">
        <f ca="1">SUMIF('HYP-SCENARIO-RES'!$A$64:$D$69,"année 4",'HYP-SCENARIO-RES'!$C$64:$C$69)</f>
        <v>0</v>
      </c>
      <c r="H51" s="35">
        <f ca="1">SUMIF('HYP-SCENARIO-RES'!$A$64:$D$69,"année 5",'HYP-SCENARIO-RES'!$C$64:$C$69)</f>
        <v>0</v>
      </c>
    </row>
    <row r="52" spans="1:44">
      <c r="A52" s="42" t="s">
        <v>141</v>
      </c>
      <c r="B52" s="35">
        <f t="shared" ref="B52" ca="1" si="21">SUM(C52:AL52)</f>
        <v>0</v>
      </c>
      <c r="C52" s="35">
        <f ca="1">-'HYP-SCENARIO-RES'!$C$71*(ModèleCalcREF!C51)</f>
        <v>0</v>
      </c>
      <c r="D52" s="35">
        <f ca="1">-'HYP-SCENARIO-RES'!$C$71*(ModèleCalcREF!D51)</f>
        <v>0</v>
      </c>
      <c r="E52" s="35">
        <f ca="1">-'HYP-SCENARIO-RES'!$C$71*(ModèleCalcREF!E51)</f>
        <v>0</v>
      </c>
      <c r="F52" s="35">
        <f ca="1">-'HYP-SCENARIO-RES'!$C$71*(ModèleCalcREF!F49)+(ModèleCalcREF!F51)*'HYP-SCENARIO-RES'!$C$96</f>
        <v>0</v>
      </c>
      <c r="G52" s="35">
        <f ca="1">-'HYP-SCENARIO-RES'!$C$71*(ModèleCalcREF!G49)+(ModèleCalcREF!G51)*'HYP-SCENARIO-RES'!$C$96</f>
        <v>0</v>
      </c>
      <c r="H52" s="35">
        <f ca="1">-'HYP-SCENARIO-RES'!$C$71*(ModèleCalcREF!H49)+(ModèleCalcREF!H51)*'HYP-SCENARIO-RES'!$C$96</f>
        <v>0</v>
      </c>
    </row>
    <row r="53" spans="1:44">
      <c r="A53" s="2" t="s">
        <v>79</v>
      </c>
      <c r="B53" s="35">
        <f t="shared" ref="B53:B58" ca="1" si="22">SUM(C53:AL53)</f>
        <v>0</v>
      </c>
      <c r="C53" s="35">
        <f ca="1">SUMIF('HYP-SCENARIO-RES'!$A$89:$D$94,"année 0",'HYP-SCENARIO-RES'!$C$89:$C$94)</f>
        <v>0</v>
      </c>
      <c r="D53" s="35">
        <f ca="1">SUMIF('HYP-SCENARIO-RES'!$A$89:$D$94,"année 1",'HYP-SCENARIO-RES'!$C$89:$C$94)</f>
        <v>0</v>
      </c>
      <c r="E53" s="35">
        <f ca="1">SUMIF('HYP-SCENARIO-RES'!$A$89:$D$94,"année 2",'HYP-SCENARIO-RES'!$C$89:$C$94)</f>
        <v>0</v>
      </c>
      <c r="F53" s="35">
        <f ca="1">SUMIF('HYP-SCENARIO-RES'!$A$89:$D$94,"année 3",'HYP-SCENARIO-RES'!$C$89:$C$94)</f>
        <v>0</v>
      </c>
      <c r="G53" s="35">
        <f ca="1">SUMIF('HYP-SCENARIO-RES'!$A$89:$D$94,"année 4",'HYP-SCENARIO-RES'!$C$89:$C$94)</f>
        <v>0</v>
      </c>
      <c r="H53" s="35">
        <f ca="1">SUMIF('HYP-SCENARIO-RES'!$A$89:$D$94,"année 5",'HYP-SCENARIO-RES'!$C$89:$C$94)</f>
        <v>0</v>
      </c>
    </row>
    <row r="54" spans="1:44">
      <c r="A54" s="42" t="s">
        <v>108</v>
      </c>
      <c r="B54" s="35">
        <f t="shared" ca="1" si="22"/>
        <v>0</v>
      </c>
      <c r="C54" s="35">
        <f ca="1">-(ModèleCalcREF!C53)*'HYP-SCENARIO-RES'!$C$96</f>
        <v>0</v>
      </c>
      <c r="D54" s="35">
        <f ca="1">-(ModèleCalcREF!D53)*'HYP-SCENARIO-RES'!$C$96</f>
        <v>0</v>
      </c>
      <c r="E54" s="35">
        <f ca="1">-(ModèleCalcREF!E53)*'HYP-SCENARIO-RES'!$C$96</f>
        <v>0</v>
      </c>
      <c r="F54" s="35">
        <f ca="1">-'HYP-SCENARIO-RES'!$C$71*(ModèleCalcREF!F51)+(ModèleCalcREF!F53)*'HYP-SCENARIO-RES'!$C$96</f>
        <v>0</v>
      </c>
      <c r="G54" s="35">
        <f ca="1">-'HYP-SCENARIO-RES'!$C$71*(ModèleCalcREF!G51)+(ModèleCalcREF!G53)*'HYP-SCENARIO-RES'!$C$96</f>
        <v>0</v>
      </c>
      <c r="H54" s="35">
        <f ca="1">-'HYP-SCENARIO-RES'!$C$71*(ModèleCalcREF!H51)+(ModèleCalcREF!H53)*'HYP-SCENARIO-RES'!$C$96</f>
        <v>0</v>
      </c>
    </row>
    <row r="55" spans="1:44">
      <c r="A55" s="2" t="s">
        <v>116</v>
      </c>
      <c r="B55" s="35">
        <f t="shared" si="22"/>
        <v>0</v>
      </c>
      <c r="F55" s="2">
        <f>IF('HYP-SCENARIO-RES'!$C$78=ModèleCalcREF!F$1,'HYP-SCENARIO-RES'!$C$77,0)</f>
        <v>0</v>
      </c>
      <c r="G55" s="2">
        <f>IF('HYP-SCENARIO-RES'!$C$78=ModèleCalcREF!G$1,'HYP-SCENARIO-RES'!$C$77,0)</f>
        <v>0</v>
      </c>
      <c r="H55" s="2">
        <f>IF('HYP-SCENARIO-RES'!$C$78=ModèleCalcREF!H$1,'HYP-SCENARIO-RES'!$C$77,0)</f>
        <v>0</v>
      </c>
      <c r="I55" s="2">
        <f>IF('HYP-SCENARIO-RES'!$C$78=ModèleCalcREF!I$1,'HYP-SCENARIO-RES'!$C$77,0)</f>
        <v>0</v>
      </c>
      <c r="J55" s="2">
        <f>IF('HYP-SCENARIO-RES'!$C$78=ModèleCalcREF!J$1,'HYP-SCENARIO-RES'!$C$77,0)</f>
        <v>0</v>
      </c>
      <c r="K55" s="2">
        <f>IF('HYP-SCENARIO-RES'!$C$78=ModèleCalcREF!K$1,'HYP-SCENARIO-RES'!$C$77,0)</f>
        <v>0</v>
      </c>
      <c r="L55" s="2">
        <f>IF('HYP-SCENARIO-RES'!$C$78=ModèleCalcREF!L$1,'HYP-SCENARIO-RES'!$C$77,0)</f>
        <v>0</v>
      </c>
      <c r="M55" s="2">
        <f>IF('HYP-SCENARIO-RES'!$C$78=ModèleCalcREF!M$1,'HYP-SCENARIO-RES'!$C$77,0)</f>
        <v>0</v>
      </c>
      <c r="N55" s="2">
        <f>IF('HYP-SCENARIO-RES'!$C$78=ModèleCalcREF!N$1,'HYP-SCENARIO-RES'!$C$77,0)</f>
        <v>0</v>
      </c>
      <c r="O55" s="2">
        <f>IF('HYP-SCENARIO-RES'!$C$78=ModèleCalcREF!O$1,'HYP-SCENARIO-RES'!$C$77,0)</f>
        <v>0</v>
      </c>
      <c r="P55" s="2">
        <f>IF('HYP-SCENARIO-RES'!$C$78=ModèleCalcREF!P$1,'HYP-SCENARIO-RES'!$C$77,0)</f>
        <v>0</v>
      </c>
      <c r="Q55" s="2">
        <f>IF('HYP-SCENARIO-RES'!$C$78=ModèleCalcREF!Q$1,'HYP-SCENARIO-RES'!$C$77,0)</f>
        <v>0</v>
      </c>
      <c r="R55" s="2">
        <f>IF('HYP-SCENARIO-RES'!$C$78=ModèleCalcREF!R$1,'HYP-SCENARIO-RES'!$C$77,0)</f>
        <v>0</v>
      </c>
      <c r="S55" s="2">
        <f>IF('HYP-SCENARIO-RES'!$C$78=ModèleCalcREF!S$1,'HYP-SCENARIO-RES'!$C$77,0)</f>
        <v>0</v>
      </c>
      <c r="T55" s="2">
        <f>IF('HYP-SCENARIO-RES'!$C$78=ModèleCalcREF!T$1,'HYP-SCENARIO-RES'!$C$77,0)</f>
        <v>0</v>
      </c>
      <c r="U55" s="2">
        <f>IF('HYP-SCENARIO-RES'!$C$78=ModèleCalcREF!U$1,'HYP-SCENARIO-RES'!$C$77,0)</f>
        <v>0</v>
      </c>
      <c r="V55" s="2">
        <f>IF('HYP-SCENARIO-RES'!$C$78=ModèleCalcREF!V$1,'HYP-SCENARIO-RES'!$C$77,0)</f>
        <v>0</v>
      </c>
      <c r="W55" s="2">
        <f>IF('HYP-SCENARIO-RES'!$C$78=ModèleCalcREF!W$1,'HYP-SCENARIO-RES'!$C$77,0)</f>
        <v>0</v>
      </c>
      <c r="X55" s="2">
        <f>IF('HYP-SCENARIO-RES'!$C$78=ModèleCalcREF!X$1,'HYP-SCENARIO-RES'!$C$77,0)</f>
        <v>0</v>
      </c>
      <c r="Y55" s="2">
        <f>IF('HYP-SCENARIO-RES'!$C$78=ModèleCalcREF!Y$1,'HYP-SCENARIO-RES'!$C$77,0)</f>
        <v>0</v>
      </c>
      <c r="Z55" s="2">
        <f>IF('HYP-SCENARIO-RES'!$C$78=ModèleCalcREF!Z$1,'HYP-SCENARIO-RES'!$C$77,0)</f>
        <v>0</v>
      </c>
      <c r="AA55" s="2">
        <f>IF('HYP-SCENARIO-RES'!$C$78=ModèleCalcREF!AA$1,'HYP-SCENARIO-RES'!$C$77,0)</f>
        <v>0</v>
      </c>
      <c r="AB55" s="2">
        <f>IF('HYP-SCENARIO-RES'!$C$78=ModèleCalcREF!AB$1,'HYP-SCENARIO-RES'!$C$77,0)</f>
        <v>0</v>
      </c>
      <c r="AC55" s="2">
        <f>IF('HYP-SCENARIO-RES'!$C$78=ModèleCalcREF!AC$1,'HYP-SCENARIO-RES'!$C$77,0)</f>
        <v>0</v>
      </c>
      <c r="AD55" s="2">
        <f>IF('HYP-SCENARIO-RES'!$C$78=ModèleCalcREF!AD$1,'HYP-SCENARIO-RES'!$C$77,0)</f>
        <v>0</v>
      </c>
      <c r="AE55" s="2">
        <f>IF('HYP-SCENARIO-RES'!$C$78=ModèleCalcREF!AE$1,'HYP-SCENARIO-RES'!$C$77,0)</f>
        <v>0</v>
      </c>
      <c r="AF55" s="2">
        <f>IF('HYP-SCENARIO-RES'!$C$78=ModèleCalcREF!AF$1,'HYP-SCENARIO-RES'!$C$77,0)</f>
        <v>0</v>
      </c>
      <c r="AG55" s="2">
        <f>IF('HYP-SCENARIO-RES'!$C$78=ModèleCalcREF!AG$1,'HYP-SCENARIO-RES'!$C$77,0)</f>
        <v>0</v>
      </c>
      <c r="AH55" s="2">
        <f>IF('HYP-SCENARIO-RES'!$C$78=ModèleCalcREF!AH$1,'HYP-SCENARIO-RES'!$C$77,0)</f>
        <v>0</v>
      </c>
      <c r="AI55" s="2">
        <f>IF('HYP-SCENARIO-RES'!$C$78=ModèleCalcREF!AI$1,'HYP-SCENARIO-RES'!$C$77,0)</f>
        <v>0</v>
      </c>
      <c r="AJ55" s="2">
        <f>IF('HYP-SCENARIO-RES'!$C$78=ModèleCalcREF!AJ$1,'HYP-SCENARIO-RES'!$C$77,0)</f>
        <v>0</v>
      </c>
      <c r="AK55" s="2">
        <f>IF('HYP-SCENARIO-RES'!$C$78=ModèleCalcREF!AK$1,'HYP-SCENARIO-RES'!$C$77,0)</f>
        <v>0</v>
      </c>
      <c r="AL55" s="2">
        <f>IF('HYP-SCENARIO-RES'!$C$78=ModèleCalcREF!AL$1,'HYP-SCENARIO-RES'!$C$77,0)</f>
        <v>0</v>
      </c>
      <c r="AM55" s="2">
        <f>IF('HYP-SCENARIO-RES'!$C$78=ModèleCalcREF!AM$1,'HYP-SCENARIO-RES'!$C$77,0)</f>
        <v>0</v>
      </c>
      <c r="AN55" s="2">
        <f>IF('HYP-SCENARIO-RES'!$C$78=ModèleCalcREF!AN$1,'HYP-SCENARIO-RES'!$C$77,0)</f>
        <v>0</v>
      </c>
      <c r="AO55" s="2">
        <f>IF('HYP-SCENARIO-RES'!$C$78=ModèleCalcREF!AO$1,'HYP-SCENARIO-RES'!$C$77,0)</f>
        <v>0</v>
      </c>
      <c r="AP55" s="2">
        <f>IF('HYP-SCENARIO-RES'!$C$78=ModèleCalcREF!AP$1,'HYP-SCENARIO-RES'!$C$77,0)</f>
        <v>0</v>
      </c>
      <c r="AQ55" s="2">
        <f>IF('HYP-SCENARIO-RES'!$C$78=ModèleCalcREF!AQ$1,'HYP-SCENARIO-RES'!$C$77,0)</f>
        <v>0</v>
      </c>
    </row>
    <row r="56" spans="1:44" s="11" customFormat="1">
      <c r="A56" s="2" t="s">
        <v>117</v>
      </c>
      <c r="B56" s="35">
        <f t="shared" si="22"/>
        <v>0</v>
      </c>
      <c r="F56" s="2">
        <f>IF('HYP-SCENARIO-RES'!$C$82=ModèleCalcREF!F$1,'HYP-SCENARIO-RES'!$C$81,0)</f>
        <v>0</v>
      </c>
      <c r="G56" s="2">
        <f>IF('HYP-SCENARIO-RES'!$C$82=ModèleCalcREF!G$1,'HYP-SCENARIO-RES'!$C$81,0)</f>
        <v>0</v>
      </c>
      <c r="H56" s="2">
        <f>IF('HYP-SCENARIO-RES'!$C$82=ModèleCalcREF!H$1,'HYP-SCENARIO-RES'!$C$81,0)</f>
        <v>0</v>
      </c>
      <c r="I56" s="2">
        <f>IF('HYP-SCENARIO-RES'!$C$82=ModèleCalcREF!I$1,'HYP-SCENARIO-RES'!$C$81,0)</f>
        <v>0</v>
      </c>
      <c r="J56" s="2">
        <f>IF('HYP-SCENARIO-RES'!$C$82=ModèleCalcREF!J$1,'HYP-SCENARIO-RES'!$C$81,0)</f>
        <v>0</v>
      </c>
      <c r="K56" s="2">
        <f>IF('HYP-SCENARIO-RES'!$C$82=ModèleCalcREF!K$1,'HYP-SCENARIO-RES'!$C$81,0)</f>
        <v>0</v>
      </c>
      <c r="L56" s="2">
        <f>IF('HYP-SCENARIO-RES'!$C$82=ModèleCalcREF!L$1,'HYP-SCENARIO-RES'!$C$81,0)</f>
        <v>0</v>
      </c>
      <c r="M56" s="2">
        <f>IF('HYP-SCENARIO-RES'!$C$82=ModèleCalcREF!M$1,'HYP-SCENARIO-RES'!$C$81,0)</f>
        <v>0</v>
      </c>
      <c r="N56" s="2">
        <f>IF('HYP-SCENARIO-RES'!$C$82=ModèleCalcREF!N$1,'HYP-SCENARIO-RES'!$C$81,0)</f>
        <v>0</v>
      </c>
      <c r="O56" s="2">
        <f>IF('HYP-SCENARIO-RES'!$C$82=ModèleCalcREF!O$1,'HYP-SCENARIO-RES'!$C$81,0)</f>
        <v>0</v>
      </c>
      <c r="P56" s="2">
        <f>IF('HYP-SCENARIO-RES'!$C$82=ModèleCalcREF!P$1,'HYP-SCENARIO-RES'!$C$81,0)</f>
        <v>0</v>
      </c>
      <c r="Q56" s="2">
        <f>IF('HYP-SCENARIO-RES'!$C$82=ModèleCalcREF!Q$1,'HYP-SCENARIO-RES'!$C$81,0)</f>
        <v>0</v>
      </c>
      <c r="R56" s="2">
        <f>IF('HYP-SCENARIO-RES'!$C$82=ModèleCalcREF!R$1,'HYP-SCENARIO-RES'!$C$81,0)</f>
        <v>0</v>
      </c>
      <c r="S56" s="2">
        <f>IF('HYP-SCENARIO-RES'!$C$82=ModèleCalcREF!S$1,'HYP-SCENARIO-RES'!$C$81,0)</f>
        <v>0</v>
      </c>
      <c r="T56" s="2">
        <f>IF('HYP-SCENARIO-RES'!$C$82=ModèleCalcREF!T$1,'HYP-SCENARIO-RES'!$C$81,0)</f>
        <v>0</v>
      </c>
      <c r="U56" s="2">
        <f>IF('HYP-SCENARIO-RES'!$C$82=ModèleCalcREF!U$1,'HYP-SCENARIO-RES'!$C$81,0)</f>
        <v>0</v>
      </c>
      <c r="V56" s="2">
        <f>IF('HYP-SCENARIO-RES'!$C$82=ModèleCalcREF!V$1,'HYP-SCENARIO-RES'!$C$81,0)</f>
        <v>0</v>
      </c>
      <c r="W56" s="2">
        <f>IF('HYP-SCENARIO-RES'!$C$82=ModèleCalcREF!W$1,'HYP-SCENARIO-RES'!$C$81,0)</f>
        <v>0</v>
      </c>
      <c r="X56" s="2">
        <f>IF('HYP-SCENARIO-RES'!$C$82=ModèleCalcREF!X$1,'HYP-SCENARIO-RES'!$C$81,0)</f>
        <v>0</v>
      </c>
      <c r="Y56" s="2">
        <f>IF('HYP-SCENARIO-RES'!$C$82=ModèleCalcREF!Y$1,'HYP-SCENARIO-RES'!$C$81,0)</f>
        <v>0</v>
      </c>
      <c r="Z56" s="2">
        <f>IF('HYP-SCENARIO-RES'!$C$82=ModèleCalcREF!Z$1,'HYP-SCENARIO-RES'!$C$81,0)</f>
        <v>0</v>
      </c>
      <c r="AA56" s="2">
        <f>IF('HYP-SCENARIO-RES'!$C$82=ModèleCalcREF!AA$1,'HYP-SCENARIO-RES'!$C$81,0)</f>
        <v>0</v>
      </c>
      <c r="AB56" s="2">
        <f>IF('HYP-SCENARIO-RES'!$C$82=ModèleCalcREF!AB$1,'HYP-SCENARIO-RES'!$C$81,0)</f>
        <v>0</v>
      </c>
      <c r="AC56" s="2">
        <f>IF('HYP-SCENARIO-RES'!$C$82=ModèleCalcREF!AC$1,'HYP-SCENARIO-RES'!$C$81,0)</f>
        <v>0</v>
      </c>
      <c r="AD56" s="2">
        <f>IF('HYP-SCENARIO-RES'!$C$82=ModèleCalcREF!AD$1,'HYP-SCENARIO-RES'!$C$81,0)</f>
        <v>0</v>
      </c>
      <c r="AE56" s="2">
        <f>IF('HYP-SCENARIO-RES'!$C$82=ModèleCalcREF!AE$1,'HYP-SCENARIO-RES'!$C$81,0)</f>
        <v>0</v>
      </c>
      <c r="AF56" s="2">
        <f>IF('HYP-SCENARIO-RES'!$C$82=ModèleCalcREF!AF$1,'HYP-SCENARIO-RES'!$C$81,0)</f>
        <v>0</v>
      </c>
      <c r="AG56" s="2">
        <f>IF('HYP-SCENARIO-RES'!$C$82=ModèleCalcREF!AG$1,'HYP-SCENARIO-RES'!$C$81,0)</f>
        <v>0</v>
      </c>
      <c r="AH56" s="2">
        <f>IF('HYP-SCENARIO-RES'!$C$82=ModèleCalcREF!AH$1,'HYP-SCENARIO-RES'!$C$81,0)</f>
        <v>0</v>
      </c>
      <c r="AI56" s="2">
        <f>IF('HYP-SCENARIO-RES'!$C$82=ModèleCalcREF!AI$1,'HYP-SCENARIO-RES'!$C$81,0)</f>
        <v>0</v>
      </c>
      <c r="AJ56" s="2">
        <f>IF('HYP-SCENARIO-RES'!$C$82=ModèleCalcREF!AJ$1,'HYP-SCENARIO-RES'!$C$81,0)</f>
        <v>0</v>
      </c>
      <c r="AK56" s="2">
        <f>IF('HYP-SCENARIO-RES'!$C$82=ModèleCalcREF!AK$1,'HYP-SCENARIO-RES'!$C$81,0)</f>
        <v>0</v>
      </c>
      <c r="AL56" s="2">
        <f>IF('HYP-SCENARIO-RES'!$C$82=ModèleCalcREF!AL$1,'HYP-SCENARIO-RES'!$C$81,0)</f>
        <v>0</v>
      </c>
      <c r="AM56" s="2">
        <f>IF('HYP-SCENARIO-RES'!$C$82=ModèleCalcREF!AM$1,'HYP-SCENARIO-RES'!$C$81,0)</f>
        <v>0</v>
      </c>
      <c r="AN56" s="2">
        <f>IF('HYP-SCENARIO-RES'!$C$82=ModèleCalcREF!AN$1,'HYP-SCENARIO-RES'!$C$81,0)</f>
        <v>0</v>
      </c>
      <c r="AO56" s="2">
        <f>IF('HYP-SCENARIO-RES'!$C$82=ModèleCalcREF!AO$1,'HYP-SCENARIO-RES'!$C$81,0)</f>
        <v>0</v>
      </c>
      <c r="AP56" s="2">
        <f>IF('HYP-SCENARIO-RES'!$C$82=ModèleCalcREF!AP$1,'HYP-SCENARIO-RES'!$C$81,0)</f>
        <v>0</v>
      </c>
      <c r="AQ56" s="2">
        <f>IF('HYP-SCENARIO-RES'!$C$82=ModèleCalcREF!AQ$1,'HYP-SCENARIO-RES'!$C$81,0)</f>
        <v>0</v>
      </c>
      <c r="AR56" s="2">
        <f>IF('HYP-SCENARIO-RES'!$C$82=ModèleCalcREF!AR$1,'HYP-SCENARIO-RES'!$C$81,0)</f>
        <v>0</v>
      </c>
    </row>
    <row r="57" spans="1:44" s="11" customFormat="1">
      <c r="A57" s="2" t="s">
        <v>118</v>
      </c>
      <c r="B57" s="35">
        <f t="shared" si="22"/>
        <v>0</v>
      </c>
      <c r="F57" s="2">
        <f>IF('HYP-SCENARIO-RES'!$C$104=ModèleCalcREF!F$1,'HYP-SCENARIO-RES'!$C$103,0)</f>
        <v>0</v>
      </c>
      <c r="G57" s="2">
        <f>IF('HYP-SCENARIO-RES'!$C$104=ModèleCalcREF!G$1,'HYP-SCENARIO-RES'!$C$103,0)</f>
        <v>0</v>
      </c>
      <c r="H57" s="2">
        <f>IF('HYP-SCENARIO-RES'!$C$104=ModèleCalcREF!H$1,'HYP-SCENARIO-RES'!$C$103,0)</f>
        <v>0</v>
      </c>
      <c r="I57" s="2">
        <f>IF('HYP-SCENARIO-RES'!$C$104=ModèleCalcREF!I$1,'HYP-SCENARIO-RES'!$C$103,0)</f>
        <v>0</v>
      </c>
      <c r="J57" s="2">
        <f>IF('HYP-SCENARIO-RES'!$C$104=ModèleCalcREF!J$1,'HYP-SCENARIO-RES'!$C$103,0)</f>
        <v>0</v>
      </c>
      <c r="K57" s="2">
        <f>IF('HYP-SCENARIO-RES'!$C$104=ModèleCalcREF!K$1,'HYP-SCENARIO-RES'!$C$103,0)</f>
        <v>0</v>
      </c>
      <c r="L57" s="2">
        <f>IF('HYP-SCENARIO-RES'!$C$104=ModèleCalcREF!L$1,'HYP-SCENARIO-RES'!$C$103,0)</f>
        <v>0</v>
      </c>
      <c r="M57" s="2">
        <f>IF('HYP-SCENARIO-RES'!$C$104=ModèleCalcREF!M$1,'HYP-SCENARIO-RES'!$C$103,0)</f>
        <v>0</v>
      </c>
      <c r="N57" s="2">
        <f>IF('HYP-SCENARIO-RES'!$C$104=ModèleCalcREF!N$1,'HYP-SCENARIO-RES'!$C$103,0)</f>
        <v>0</v>
      </c>
      <c r="O57" s="2">
        <f>IF('HYP-SCENARIO-RES'!$C$104=ModèleCalcREF!O$1,'HYP-SCENARIO-RES'!$C$103,0)</f>
        <v>0</v>
      </c>
      <c r="P57" s="2">
        <f>IF('HYP-SCENARIO-RES'!$C$104=ModèleCalcREF!P$1,'HYP-SCENARIO-RES'!$C$103,0)</f>
        <v>0</v>
      </c>
      <c r="Q57" s="2">
        <f>IF('HYP-SCENARIO-RES'!$C$104=ModèleCalcREF!Q$1,'HYP-SCENARIO-RES'!$C$103,0)</f>
        <v>0</v>
      </c>
      <c r="R57" s="2">
        <f>IF('HYP-SCENARIO-RES'!$C$104=ModèleCalcREF!R$1,'HYP-SCENARIO-RES'!$C$103,0)</f>
        <v>0</v>
      </c>
      <c r="S57" s="2">
        <f>IF('HYP-SCENARIO-RES'!$C$104=ModèleCalcREF!S$1,'HYP-SCENARIO-RES'!$C$103,0)</f>
        <v>0</v>
      </c>
      <c r="T57" s="2">
        <f>IF('HYP-SCENARIO-RES'!$C$104=ModèleCalcREF!T$1,'HYP-SCENARIO-RES'!$C$103,0)</f>
        <v>0</v>
      </c>
      <c r="U57" s="2">
        <f>IF('HYP-SCENARIO-RES'!$C$104=ModèleCalcREF!U$1,'HYP-SCENARIO-RES'!$C$103,0)</f>
        <v>0</v>
      </c>
      <c r="V57" s="2">
        <f>IF('HYP-SCENARIO-RES'!$C$104=ModèleCalcREF!V$1,'HYP-SCENARIO-RES'!$C$103,0)</f>
        <v>0</v>
      </c>
      <c r="W57" s="2">
        <f>IF('HYP-SCENARIO-RES'!$C$104=ModèleCalcREF!W$1,'HYP-SCENARIO-RES'!$C$103,0)</f>
        <v>0</v>
      </c>
      <c r="X57" s="2">
        <f>IF('HYP-SCENARIO-RES'!$C$104=ModèleCalcREF!X$1,'HYP-SCENARIO-RES'!$C$103,0)</f>
        <v>0</v>
      </c>
      <c r="Y57" s="2">
        <f>IF('HYP-SCENARIO-RES'!$C$104=ModèleCalcREF!Y$1,'HYP-SCENARIO-RES'!$C$103,0)</f>
        <v>0</v>
      </c>
      <c r="Z57" s="2">
        <f>IF('HYP-SCENARIO-RES'!$C$104=ModèleCalcREF!Z$1,'HYP-SCENARIO-RES'!$C$103,0)</f>
        <v>0</v>
      </c>
      <c r="AA57" s="2">
        <f>IF('HYP-SCENARIO-RES'!$C$104=ModèleCalcREF!AA$1,'HYP-SCENARIO-RES'!$C$103,0)</f>
        <v>0</v>
      </c>
      <c r="AB57" s="2">
        <f>IF('HYP-SCENARIO-RES'!$C$104=ModèleCalcREF!AB$1,'HYP-SCENARIO-RES'!$C$103,0)</f>
        <v>0</v>
      </c>
      <c r="AC57" s="2">
        <f>IF('HYP-SCENARIO-RES'!$C$104=ModèleCalcREF!AC$1,'HYP-SCENARIO-RES'!$C$103,0)</f>
        <v>0</v>
      </c>
      <c r="AD57" s="2">
        <f>IF('HYP-SCENARIO-RES'!$C$104=ModèleCalcREF!AD$1,'HYP-SCENARIO-RES'!$C$103,0)</f>
        <v>0</v>
      </c>
      <c r="AE57" s="2">
        <f>IF('HYP-SCENARIO-RES'!$C$104=ModèleCalcREF!AE$1,'HYP-SCENARIO-RES'!$C$103,0)</f>
        <v>0</v>
      </c>
      <c r="AF57" s="2">
        <f>IF('HYP-SCENARIO-RES'!$C$104=ModèleCalcREF!AF$1,'HYP-SCENARIO-RES'!$C$103,0)</f>
        <v>0</v>
      </c>
      <c r="AG57" s="2">
        <f>IF('HYP-SCENARIO-RES'!$C$104=ModèleCalcREF!AG$1,'HYP-SCENARIO-RES'!$C$103,0)</f>
        <v>0</v>
      </c>
      <c r="AH57" s="2">
        <f>IF('HYP-SCENARIO-RES'!$C$104=ModèleCalcREF!AH$1,'HYP-SCENARIO-RES'!$C$103,0)</f>
        <v>0</v>
      </c>
      <c r="AI57" s="2">
        <f>IF('HYP-SCENARIO-RES'!$C$104=ModèleCalcREF!AI$1,'HYP-SCENARIO-RES'!$C$103,0)</f>
        <v>0</v>
      </c>
      <c r="AJ57" s="2">
        <f>IF('HYP-SCENARIO-RES'!$C$104=ModèleCalcREF!AJ$1,'HYP-SCENARIO-RES'!$C$103,0)</f>
        <v>0</v>
      </c>
      <c r="AK57" s="2">
        <f>IF('HYP-SCENARIO-RES'!$C$104=ModèleCalcREF!AK$1,'HYP-SCENARIO-RES'!$C$103,0)</f>
        <v>0</v>
      </c>
      <c r="AL57" s="2">
        <f>IF('HYP-SCENARIO-RES'!$C$104=ModèleCalcREF!AL$1,'HYP-SCENARIO-RES'!$C$103,0)</f>
        <v>0</v>
      </c>
      <c r="AM57" s="2">
        <f>IF('HYP-SCENARIO-RES'!$C$104=ModèleCalcREF!AM$1,'HYP-SCENARIO-RES'!$C$103,0)</f>
        <v>0</v>
      </c>
      <c r="AN57" s="2">
        <f>IF('HYP-SCENARIO-RES'!$C$104=ModèleCalcREF!AN$1,'HYP-SCENARIO-RES'!$C$103,0)</f>
        <v>0</v>
      </c>
      <c r="AO57" s="2">
        <f>IF('HYP-SCENARIO-RES'!$C$104=ModèleCalcREF!AO$1,'HYP-SCENARIO-RES'!$C$103,0)</f>
        <v>0</v>
      </c>
      <c r="AP57" s="2">
        <f>IF('HYP-SCENARIO-RES'!$C$104=ModèleCalcREF!AP$1,'HYP-SCENARIO-RES'!$C$103,0)</f>
        <v>0</v>
      </c>
      <c r="AQ57" s="2">
        <f>IF('HYP-SCENARIO-RES'!$C$104=ModèleCalcREF!AQ$1,'HYP-SCENARIO-RES'!$C$103,0)</f>
        <v>0</v>
      </c>
      <c r="AR57" s="2">
        <f>IF('HYP-SCENARIO-RES'!$C$104=ModèleCalcREF!AR$1,'HYP-SCENARIO-RES'!$C$103,0)</f>
        <v>0</v>
      </c>
    </row>
    <row r="58" spans="1:44" s="11" customFormat="1">
      <c r="A58" s="2" t="s">
        <v>119</v>
      </c>
      <c r="B58" s="35">
        <f t="shared" si="22"/>
        <v>0</v>
      </c>
      <c r="F58" s="2">
        <f>IF('HYP-SCENARIO-RES'!$C$108=ModèleCalcREF!F$1,'HYP-SCENARIO-RES'!$C$107,0)</f>
        <v>0</v>
      </c>
      <c r="G58" s="2">
        <f>IF('HYP-SCENARIO-RES'!$C$108=ModèleCalcREF!G$1,'HYP-SCENARIO-RES'!$C$107,0)</f>
        <v>0</v>
      </c>
      <c r="H58" s="2">
        <f>IF('HYP-SCENARIO-RES'!$C$108=ModèleCalcREF!H$1,'HYP-SCENARIO-RES'!$C$107,0)</f>
        <v>0</v>
      </c>
      <c r="I58" s="2">
        <f>IF('HYP-SCENARIO-RES'!$C$108=ModèleCalcREF!I$1,'HYP-SCENARIO-RES'!$C$107,0)</f>
        <v>0</v>
      </c>
      <c r="J58" s="2">
        <f>IF('HYP-SCENARIO-RES'!$C$108=ModèleCalcREF!J$1,'HYP-SCENARIO-RES'!$C$107,0)</f>
        <v>0</v>
      </c>
      <c r="K58" s="2">
        <f>IF('HYP-SCENARIO-RES'!$C$108=ModèleCalcREF!K$1,'HYP-SCENARIO-RES'!$C$107,0)</f>
        <v>0</v>
      </c>
      <c r="L58" s="2">
        <f>IF('HYP-SCENARIO-RES'!$C$108=ModèleCalcREF!L$1,'HYP-SCENARIO-RES'!$C$107,0)</f>
        <v>0</v>
      </c>
      <c r="M58" s="2">
        <f>IF('HYP-SCENARIO-RES'!$C$108=ModèleCalcREF!M$1,'HYP-SCENARIO-RES'!$C$107,0)</f>
        <v>0</v>
      </c>
      <c r="N58" s="2">
        <f>IF('HYP-SCENARIO-RES'!$C$108=ModèleCalcREF!N$1,'HYP-SCENARIO-RES'!$C$107,0)</f>
        <v>0</v>
      </c>
      <c r="O58" s="2">
        <f>IF('HYP-SCENARIO-RES'!$C$108=ModèleCalcREF!O$1,'HYP-SCENARIO-RES'!$C$107,0)</f>
        <v>0</v>
      </c>
      <c r="P58" s="2">
        <f>IF('HYP-SCENARIO-RES'!$C$108=ModèleCalcREF!P$1,'HYP-SCENARIO-RES'!$C$107,0)</f>
        <v>0</v>
      </c>
      <c r="Q58" s="2">
        <f>IF('HYP-SCENARIO-RES'!$C$108=ModèleCalcREF!Q$1,'HYP-SCENARIO-RES'!$C$107,0)</f>
        <v>0</v>
      </c>
      <c r="R58" s="2">
        <f>IF('HYP-SCENARIO-RES'!$C$108=ModèleCalcREF!R$1,'HYP-SCENARIO-RES'!$C$107,0)</f>
        <v>0</v>
      </c>
      <c r="S58" s="2">
        <f>IF('HYP-SCENARIO-RES'!$C$108=ModèleCalcREF!S$1,'HYP-SCENARIO-RES'!$C$107,0)</f>
        <v>0</v>
      </c>
      <c r="T58" s="2">
        <f>IF('HYP-SCENARIO-RES'!$C$108=ModèleCalcREF!T$1,'HYP-SCENARIO-RES'!$C$107,0)</f>
        <v>0</v>
      </c>
      <c r="U58" s="2">
        <f>IF('HYP-SCENARIO-RES'!$C$108=ModèleCalcREF!U$1,'HYP-SCENARIO-RES'!$C$107,0)</f>
        <v>0</v>
      </c>
      <c r="V58" s="2">
        <f>IF('HYP-SCENARIO-RES'!$C$108=ModèleCalcREF!V$1,'HYP-SCENARIO-RES'!$C$107,0)</f>
        <v>0</v>
      </c>
      <c r="W58" s="2">
        <f>IF('HYP-SCENARIO-RES'!$C$108=ModèleCalcREF!W$1,'HYP-SCENARIO-RES'!$C$107,0)</f>
        <v>0</v>
      </c>
      <c r="X58" s="2">
        <f>IF('HYP-SCENARIO-RES'!$C$108=ModèleCalcREF!X$1,'HYP-SCENARIO-RES'!$C$107,0)</f>
        <v>0</v>
      </c>
      <c r="Y58" s="2">
        <f>IF('HYP-SCENARIO-RES'!$C$108=ModèleCalcREF!Y$1,'HYP-SCENARIO-RES'!$C$107,0)</f>
        <v>0</v>
      </c>
      <c r="Z58" s="2">
        <f>IF('HYP-SCENARIO-RES'!$C$108=ModèleCalcREF!Z$1,'HYP-SCENARIO-RES'!$C$107,0)</f>
        <v>0</v>
      </c>
      <c r="AA58" s="2">
        <f>IF('HYP-SCENARIO-RES'!$C$108=ModèleCalcREF!AA$1,'HYP-SCENARIO-RES'!$C$107,0)</f>
        <v>0</v>
      </c>
      <c r="AB58" s="2">
        <f>IF('HYP-SCENARIO-RES'!$C$108=ModèleCalcREF!AB$1,'HYP-SCENARIO-RES'!$C$107,0)</f>
        <v>0</v>
      </c>
      <c r="AC58" s="2">
        <f>IF('HYP-SCENARIO-RES'!$C$108=ModèleCalcREF!AC$1,'HYP-SCENARIO-RES'!$C$107,0)</f>
        <v>0</v>
      </c>
      <c r="AD58" s="2">
        <f>IF('HYP-SCENARIO-RES'!$C$108=ModèleCalcREF!AD$1,'HYP-SCENARIO-RES'!$C$107,0)</f>
        <v>0</v>
      </c>
      <c r="AE58" s="2">
        <f>IF('HYP-SCENARIO-RES'!$C$108=ModèleCalcREF!AE$1,'HYP-SCENARIO-RES'!$C$107,0)</f>
        <v>0</v>
      </c>
      <c r="AF58" s="2">
        <f>IF('HYP-SCENARIO-RES'!$C$108=ModèleCalcREF!AF$1,'HYP-SCENARIO-RES'!$C$107,0)</f>
        <v>0</v>
      </c>
      <c r="AG58" s="2">
        <f>IF('HYP-SCENARIO-RES'!$C$108=ModèleCalcREF!AG$1,'HYP-SCENARIO-RES'!$C$107,0)</f>
        <v>0</v>
      </c>
      <c r="AH58" s="2">
        <f>IF('HYP-SCENARIO-RES'!$C$108=ModèleCalcREF!AH$1,'HYP-SCENARIO-RES'!$C$107,0)</f>
        <v>0</v>
      </c>
      <c r="AI58" s="2">
        <f>IF('HYP-SCENARIO-RES'!$C$108=ModèleCalcREF!AI$1,'HYP-SCENARIO-RES'!$C$107,0)</f>
        <v>0</v>
      </c>
      <c r="AJ58" s="2">
        <f>IF('HYP-SCENARIO-RES'!$C$108=ModèleCalcREF!AJ$1,'HYP-SCENARIO-RES'!$C$107,0)</f>
        <v>0</v>
      </c>
      <c r="AK58" s="2">
        <f>IF('HYP-SCENARIO-RES'!$C$108=ModèleCalcREF!AK$1,'HYP-SCENARIO-RES'!$C$107,0)</f>
        <v>0</v>
      </c>
      <c r="AL58" s="2">
        <f>IF('HYP-SCENARIO-RES'!$C$108=ModèleCalcREF!AL$1,'HYP-SCENARIO-RES'!$C$107,0)</f>
        <v>0</v>
      </c>
      <c r="AM58" s="2">
        <f>IF('HYP-SCENARIO-RES'!$C$108=ModèleCalcREF!AM$1,'HYP-SCENARIO-RES'!$C$107,0)</f>
        <v>0</v>
      </c>
      <c r="AN58" s="2">
        <f>IF('HYP-SCENARIO-RES'!$C$108=ModèleCalcREF!AN$1,'HYP-SCENARIO-RES'!$C$107,0)</f>
        <v>0</v>
      </c>
      <c r="AO58" s="2">
        <f>IF('HYP-SCENARIO-RES'!$C$108=ModèleCalcREF!AO$1,'HYP-SCENARIO-RES'!$C$107,0)</f>
        <v>0</v>
      </c>
      <c r="AP58" s="2">
        <f>IF('HYP-SCENARIO-RES'!$C$108=ModèleCalcREF!AP$1,'HYP-SCENARIO-RES'!$C$107,0)</f>
        <v>0</v>
      </c>
      <c r="AQ58" s="2">
        <f>IF('HYP-SCENARIO-RES'!$C$108=ModèleCalcREF!AQ$1,'HYP-SCENARIO-RES'!$C$107,0)</f>
        <v>0</v>
      </c>
      <c r="AR58" s="2">
        <f>IF('HYP-SCENARIO-RES'!$C$108=ModèleCalcREF!AR$1,'HYP-SCENARIO-RES'!$C$107,0)</f>
        <v>0</v>
      </c>
    </row>
    <row r="59" spans="1:44" s="11" customFormat="1">
      <c r="A59" s="2"/>
    </row>
    <row r="60" spans="1:44" s="30" customFormat="1">
      <c r="A60" s="30" t="s">
        <v>127</v>
      </c>
      <c r="C60" s="30" t="e">
        <f ca="1">SUM(C61:C66)</f>
        <v>#DIV/0!</v>
      </c>
      <c r="D60" s="30" t="e">
        <f t="shared" ref="D60:AR60" ca="1" si="23">SUM(D61:D66)</f>
        <v>#DIV/0!</v>
      </c>
      <c r="E60" s="30" t="e">
        <f t="shared" ca="1" si="23"/>
        <v>#DIV/0!</v>
      </c>
      <c r="F60" s="30" t="e">
        <f t="shared" ca="1" si="23"/>
        <v>#DIV/0!</v>
      </c>
      <c r="G60" s="30" t="e">
        <f t="shared" ca="1" si="23"/>
        <v>#DIV/0!</v>
      </c>
      <c r="H60" s="30" t="e">
        <f t="shared" ca="1" si="23"/>
        <v>#DIV/0!</v>
      </c>
      <c r="I60" s="30" t="e">
        <f t="shared" ca="1" si="23"/>
        <v>#DIV/0!</v>
      </c>
      <c r="J60" s="30" t="e">
        <f t="shared" ca="1" si="23"/>
        <v>#DIV/0!</v>
      </c>
      <c r="K60" s="30" t="e">
        <f t="shared" ca="1" si="23"/>
        <v>#DIV/0!</v>
      </c>
      <c r="L60" s="30" t="e">
        <f t="shared" ca="1" si="23"/>
        <v>#DIV/0!</v>
      </c>
      <c r="M60" s="30" t="e">
        <f t="shared" ca="1" si="23"/>
        <v>#DIV/0!</v>
      </c>
      <c r="N60" s="30" t="e">
        <f t="shared" ca="1" si="23"/>
        <v>#DIV/0!</v>
      </c>
      <c r="O60" s="30" t="e">
        <f t="shared" ca="1" si="23"/>
        <v>#DIV/0!</v>
      </c>
      <c r="P60" s="30" t="e">
        <f t="shared" ca="1" si="23"/>
        <v>#DIV/0!</v>
      </c>
      <c r="Q60" s="30" t="e">
        <f t="shared" ca="1" si="23"/>
        <v>#DIV/0!</v>
      </c>
      <c r="R60" s="30" t="e">
        <f t="shared" ca="1" si="23"/>
        <v>#DIV/0!</v>
      </c>
      <c r="S60" s="30" t="e">
        <f t="shared" ca="1" si="23"/>
        <v>#DIV/0!</v>
      </c>
      <c r="T60" s="30" t="e">
        <f t="shared" ca="1" si="23"/>
        <v>#DIV/0!</v>
      </c>
      <c r="U60" s="30" t="e">
        <f t="shared" ca="1" si="23"/>
        <v>#DIV/0!</v>
      </c>
      <c r="V60" s="30" t="e">
        <f t="shared" ca="1" si="23"/>
        <v>#DIV/0!</v>
      </c>
      <c r="W60" s="30" t="e">
        <f t="shared" ca="1" si="23"/>
        <v>#DIV/0!</v>
      </c>
      <c r="X60" s="30" t="e">
        <f t="shared" ca="1" si="23"/>
        <v>#DIV/0!</v>
      </c>
      <c r="Y60" s="30" t="e">
        <f t="shared" ca="1" si="23"/>
        <v>#DIV/0!</v>
      </c>
      <c r="Z60" s="30" t="e">
        <f t="shared" ca="1" si="23"/>
        <v>#DIV/0!</v>
      </c>
      <c r="AA60" s="30" t="e">
        <f t="shared" ca="1" si="23"/>
        <v>#DIV/0!</v>
      </c>
      <c r="AB60" s="30" t="e">
        <f t="shared" ca="1" si="23"/>
        <v>#DIV/0!</v>
      </c>
      <c r="AC60" s="30" t="e">
        <f t="shared" ca="1" si="23"/>
        <v>#DIV/0!</v>
      </c>
      <c r="AD60" s="30" t="e">
        <f t="shared" ca="1" si="23"/>
        <v>#DIV/0!</v>
      </c>
      <c r="AE60" s="30" t="e">
        <f t="shared" ca="1" si="23"/>
        <v>#DIV/0!</v>
      </c>
      <c r="AF60" s="30" t="e">
        <f t="shared" ca="1" si="23"/>
        <v>#DIV/0!</v>
      </c>
      <c r="AG60" s="30" t="e">
        <f t="shared" ca="1" si="23"/>
        <v>#DIV/0!</v>
      </c>
      <c r="AH60" s="30" t="e">
        <f t="shared" ca="1" si="23"/>
        <v>#DIV/0!</v>
      </c>
      <c r="AI60" s="30" t="e">
        <f t="shared" ca="1" si="23"/>
        <v>#DIV/0!</v>
      </c>
      <c r="AJ60" s="30" t="e">
        <f t="shared" ca="1" si="23"/>
        <v>#DIV/0!</v>
      </c>
      <c r="AK60" s="30" t="e">
        <f t="shared" ca="1" si="23"/>
        <v>#DIV/0!</v>
      </c>
      <c r="AL60" s="30" t="e">
        <f t="shared" ca="1" si="23"/>
        <v>#DIV/0!</v>
      </c>
      <c r="AM60" s="30" t="e">
        <f t="shared" ca="1" si="23"/>
        <v>#DIV/0!</v>
      </c>
      <c r="AN60" s="30" t="e">
        <f t="shared" ca="1" si="23"/>
        <v>#DIV/0!</v>
      </c>
      <c r="AO60" s="30" t="e">
        <f t="shared" ca="1" si="23"/>
        <v>#DIV/0!</v>
      </c>
      <c r="AP60" s="30" t="e">
        <f t="shared" ca="1" si="23"/>
        <v>#DIV/0!</v>
      </c>
      <c r="AQ60" s="30" t="e">
        <f t="shared" ca="1" si="23"/>
        <v>#DIV/0!</v>
      </c>
      <c r="AR60" s="30" t="e">
        <f t="shared" ca="1" si="23"/>
        <v>#DIV/0!</v>
      </c>
    </row>
    <row r="61" spans="1:44" ht="12.75" customHeight="1">
      <c r="A61" s="2" t="s">
        <v>142</v>
      </c>
      <c r="C61" s="2" t="e">
        <f ca="1">C10*(SUM($C$51:$H$51))/'HYP-SCENARIO-RES'!$C$75</f>
        <v>#DIV/0!</v>
      </c>
      <c r="D61" s="2" t="e">
        <f ca="1">D10*(SUM($C$51:$H$51))/'HYP-SCENARIO-RES'!$C$75</f>
        <v>#DIV/0!</v>
      </c>
      <c r="E61" s="2" t="e">
        <f ca="1">E10*(SUM($C$51:$H$51))/'HYP-SCENARIO-RES'!$C$75</f>
        <v>#DIV/0!</v>
      </c>
      <c r="F61" s="2" t="e">
        <f ca="1">F10*(SUM($C$51:$H$52))/'HYP-SCENARIO-RES'!$C$75</f>
        <v>#DIV/0!</v>
      </c>
      <c r="G61" s="2" t="e">
        <f ca="1">G10*(SUM($C$51:$H$52))/'HYP-SCENARIO-RES'!$C$75</f>
        <v>#DIV/0!</v>
      </c>
      <c r="H61" s="2" t="e">
        <f ca="1">H10*(SUM($C$51:$H$52))/'HYP-SCENARIO-RES'!$C$75</f>
        <v>#DIV/0!</v>
      </c>
      <c r="I61" s="2" t="e">
        <f ca="1">I10*(SUM($C$51:$H$52))/'HYP-SCENARIO-RES'!$C$75</f>
        <v>#DIV/0!</v>
      </c>
      <c r="J61" s="2" t="e">
        <f ca="1">J10*(SUM($C$51:$H$52))/'HYP-SCENARIO-RES'!$C$75</f>
        <v>#DIV/0!</v>
      </c>
      <c r="K61" s="2" t="e">
        <f ca="1">K10*(SUM($C$51:$H$52))/'HYP-SCENARIO-RES'!$C$75</f>
        <v>#DIV/0!</v>
      </c>
      <c r="L61" s="2" t="e">
        <f ca="1">L10*(SUM($C$51:$H$52))/'HYP-SCENARIO-RES'!$C$75</f>
        <v>#DIV/0!</v>
      </c>
      <c r="M61" s="2" t="e">
        <f ca="1">M10*(SUM($C$51:$H$52))/'HYP-SCENARIO-RES'!$C$75</f>
        <v>#DIV/0!</v>
      </c>
      <c r="N61" s="2" t="e">
        <f ca="1">N10*(SUM($C$51:$H$52))/'HYP-SCENARIO-RES'!$C$75</f>
        <v>#DIV/0!</v>
      </c>
      <c r="O61" s="2" t="e">
        <f ca="1">O10*(SUM($C$51:$H$52))/'HYP-SCENARIO-RES'!$C$75</f>
        <v>#DIV/0!</v>
      </c>
      <c r="P61" s="2" t="e">
        <f ca="1">P10*(SUM($C$51:$H$52))/'HYP-SCENARIO-RES'!$C$75</f>
        <v>#DIV/0!</v>
      </c>
      <c r="Q61" s="2" t="e">
        <f ca="1">Q10*(SUM($C$51:$H$52))/'HYP-SCENARIO-RES'!$C$75</f>
        <v>#DIV/0!</v>
      </c>
      <c r="R61" s="2" t="e">
        <f ca="1">R10*(SUM($C$51:$H$52))/'HYP-SCENARIO-RES'!$C$75</f>
        <v>#DIV/0!</v>
      </c>
      <c r="S61" s="2" t="e">
        <f ca="1">S10*(SUM($C$51:$H$52))/'HYP-SCENARIO-RES'!$C$75</f>
        <v>#DIV/0!</v>
      </c>
      <c r="T61" s="2" t="e">
        <f ca="1">T10*(SUM($C$51:$H$52))/'HYP-SCENARIO-RES'!$C$75</f>
        <v>#DIV/0!</v>
      </c>
      <c r="U61" s="2" t="e">
        <f ca="1">U10*(SUM($C$51:$H$52))/'HYP-SCENARIO-RES'!$C$75</f>
        <v>#DIV/0!</v>
      </c>
      <c r="V61" s="2" t="e">
        <f ca="1">V10*(SUM($C$51:$H$52))/'HYP-SCENARIO-RES'!$C$75</f>
        <v>#DIV/0!</v>
      </c>
      <c r="W61" s="2" t="e">
        <f ca="1">W10*(SUM($C$51:$H$52))/'HYP-SCENARIO-RES'!$C$75</f>
        <v>#DIV/0!</v>
      </c>
      <c r="X61" s="2" t="e">
        <f ca="1">X10*(SUM($C$51:$H$52))/'HYP-SCENARIO-RES'!$C$75</f>
        <v>#DIV/0!</v>
      </c>
      <c r="Y61" s="2" t="e">
        <f ca="1">Y10*(SUM($C$51:$H$52))/'HYP-SCENARIO-RES'!$C$75</f>
        <v>#DIV/0!</v>
      </c>
      <c r="Z61" s="2" t="e">
        <f ca="1">Z10*(SUM($C$51:$H$52))/'HYP-SCENARIO-RES'!$C$75</f>
        <v>#DIV/0!</v>
      </c>
      <c r="AA61" s="2" t="e">
        <f ca="1">AA10*(SUM($C$51:$H$52))/'HYP-SCENARIO-RES'!$C$75</f>
        <v>#DIV/0!</v>
      </c>
      <c r="AB61" s="2" t="e">
        <f ca="1">AB10*(SUM($C$51:$H$52))/'HYP-SCENARIO-RES'!$C$75</f>
        <v>#DIV/0!</v>
      </c>
      <c r="AC61" s="2" t="e">
        <f ca="1">AC10*(SUM($C$51:$H$52))/'HYP-SCENARIO-RES'!$C$75</f>
        <v>#DIV/0!</v>
      </c>
      <c r="AD61" s="2" t="e">
        <f ca="1">AD10*(SUM($C$51:$H$52))/'HYP-SCENARIO-RES'!$C$75</f>
        <v>#DIV/0!</v>
      </c>
      <c r="AE61" s="2" t="e">
        <f ca="1">AE10*(SUM($C$51:$H$52))/'HYP-SCENARIO-RES'!$C$75</f>
        <v>#DIV/0!</v>
      </c>
      <c r="AF61" s="2" t="e">
        <f ca="1">AF10*(SUM($C$51:$H$52))/'HYP-SCENARIO-RES'!$C$75</f>
        <v>#DIV/0!</v>
      </c>
      <c r="AG61" s="2" t="e">
        <f ca="1">AG10*(SUM($C$51:$H$52))/'HYP-SCENARIO-RES'!$C$75</f>
        <v>#DIV/0!</v>
      </c>
      <c r="AH61" s="2" t="e">
        <f ca="1">AH10*(SUM($C$51:$H$52))/'HYP-SCENARIO-RES'!$C$75</f>
        <v>#DIV/0!</v>
      </c>
      <c r="AI61" s="2" t="e">
        <f ca="1">AI10*(SUM($C$51:$H$52))/'HYP-SCENARIO-RES'!$C$75</f>
        <v>#DIV/0!</v>
      </c>
      <c r="AJ61" s="2" t="e">
        <f ca="1">AJ10*(SUM($C$51:$H$52))/'HYP-SCENARIO-RES'!$C$75</f>
        <v>#DIV/0!</v>
      </c>
      <c r="AK61" s="2" t="e">
        <f ca="1">AK10*(SUM($C$51:$H$52))/'HYP-SCENARIO-RES'!$C$75</f>
        <v>#DIV/0!</v>
      </c>
      <c r="AL61" s="2" t="e">
        <f ca="1">AL10*(SUM($C$51:$H$52))/'HYP-SCENARIO-RES'!$C$75</f>
        <v>#DIV/0!</v>
      </c>
      <c r="AM61" s="2" t="e">
        <f ca="1">AM10*(SUM($C$51:$H$52))/'HYP-SCENARIO-RES'!$C$75</f>
        <v>#DIV/0!</v>
      </c>
      <c r="AN61" s="2" t="e">
        <f ca="1">AN10*(SUM($C$51:$H$52))/'HYP-SCENARIO-RES'!$C$75</f>
        <v>#DIV/0!</v>
      </c>
      <c r="AO61" s="2" t="e">
        <f ca="1">AO10*(SUM($C$51:$H$52))/'HYP-SCENARIO-RES'!$C$75</f>
        <v>#DIV/0!</v>
      </c>
      <c r="AP61" s="2" t="e">
        <f ca="1">AP10*(SUM($C$51:$H$52))/'HYP-SCENARIO-RES'!$C$75</f>
        <v>#DIV/0!</v>
      </c>
      <c r="AQ61" s="2" t="e">
        <f ca="1">AQ10*(SUM($C$51:$H$52))/'HYP-SCENARIO-RES'!$C$75</f>
        <v>#DIV/0!</v>
      </c>
      <c r="AR61" s="2" t="e">
        <f ca="1">AR10*(SUM($C$51:$H$52))/'HYP-SCENARIO-RES'!$C$75</f>
        <v>#DIV/0!</v>
      </c>
    </row>
    <row r="62" spans="1:44" ht="12.75" customHeight="1">
      <c r="A62" s="2" t="s">
        <v>115</v>
      </c>
      <c r="C62" s="2" t="e">
        <f ca="1">C11*(SUM($C$53:$H$54))/'HYP-SCENARIO-RES'!$C$101</f>
        <v>#DIV/0!</v>
      </c>
      <c r="D62" s="2" t="e">
        <f ca="1">D11*(SUM($C$53:$H$54))/'HYP-SCENARIO-RES'!$C$101</f>
        <v>#DIV/0!</v>
      </c>
      <c r="E62" s="2" t="e">
        <f ca="1">E11*(SUM($C$53:$H$54))/'HYP-SCENARIO-RES'!$C$101</f>
        <v>#DIV/0!</v>
      </c>
      <c r="F62" s="2" t="e">
        <f ca="1">F11*(SUM($C$53:$H$54))/'HYP-SCENARIO-RES'!$C$101</f>
        <v>#DIV/0!</v>
      </c>
      <c r="G62" s="2" t="e">
        <f ca="1">G11*(SUM($C$53:$H$54))/'HYP-SCENARIO-RES'!$C$101</f>
        <v>#DIV/0!</v>
      </c>
      <c r="H62" s="2" t="e">
        <f ca="1">H11*(SUM($C$53:$H$54))/'HYP-SCENARIO-RES'!$C$101</f>
        <v>#DIV/0!</v>
      </c>
      <c r="I62" s="2" t="e">
        <f ca="1">I11*(SUM($C$53:$H$54))/'HYP-SCENARIO-RES'!$C$101</f>
        <v>#DIV/0!</v>
      </c>
      <c r="J62" s="2" t="e">
        <f ca="1">J11*(SUM($C$53:$H$54))/'HYP-SCENARIO-RES'!$C$101</f>
        <v>#DIV/0!</v>
      </c>
      <c r="K62" s="2" t="e">
        <f ca="1">K11*(SUM($C$53:$H$54))/'HYP-SCENARIO-RES'!$C$101</f>
        <v>#DIV/0!</v>
      </c>
      <c r="L62" s="2" t="e">
        <f ca="1">L11*(SUM($C$53:$H$54))/'HYP-SCENARIO-RES'!$C$101</f>
        <v>#DIV/0!</v>
      </c>
      <c r="M62" s="2" t="e">
        <f ca="1">M11*(SUM($C$53:$H$54))/'HYP-SCENARIO-RES'!$C$101</f>
        <v>#DIV/0!</v>
      </c>
      <c r="N62" s="2" t="e">
        <f ca="1">N11*(SUM($C$53:$H$54))/'HYP-SCENARIO-RES'!$C$101</f>
        <v>#DIV/0!</v>
      </c>
      <c r="O62" s="2" t="e">
        <f ca="1">O11*(SUM($C$53:$H$54))/'HYP-SCENARIO-RES'!$C$101</f>
        <v>#DIV/0!</v>
      </c>
      <c r="P62" s="2" t="e">
        <f ca="1">P11*(SUM($C$53:$H$54))/'HYP-SCENARIO-RES'!$C$101</f>
        <v>#DIV/0!</v>
      </c>
      <c r="Q62" s="2" t="e">
        <f ca="1">Q11*(SUM($C$53:$H$54))/'HYP-SCENARIO-RES'!$C$101</f>
        <v>#DIV/0!</v>
      </c>
      <c r="R62" s="2" t="e">
        <f ca="1">R11*(SUM($C$53:$H$54))/'HYP-SCENARIO-RES'!$C$101</f>
        <v>#DIV/0!</v>
      </c>
      <c r="S62" s="2" t="e">
        <f ca="1">S11*(SUM($C$53:$H$54))/'HYP-SCENARIO-RES'!$C$101</f>
        <v>#DIV/0!</v>
      </c>
      <c r="T62" s="2" t="e">
        <f ca="1">T11*(SUM($C$53:$H$54))/'HYP-SCENARIO-RES'!$C$101</f>
        <v>#DIV/0!</v>
      </c>
      <c r="U62" s="2" t="e">
        <f ca="1">U11*(SUM($C$53:$H$54))/'HYP-SCENARIO-RES'!$C$101</f>
        <v>#DIV/0!</v>
      </c>
      <c r="V62" s="2" t="e">
        <f ca="1">V11*(SUM($C$53:$H$54))/'HYP-SCENARIO-RES'!$C$101</f>
        <v>#DIV/0!</v>
      </c>
      <c r="W62" s="2" t="e">
        <f ca="1">W11*(SUM($C$53:$H$54))/'HYP-SCENARIO-RES'!$C$101</f>
        <v>#DIV/0!</v>
      </c>
      <c r="X62" s="2" t="e">
        <f ca="1">X11*(SUM($C$53:$H$54))/'HYP-SCENARIO-RES'!$C$101</f>
        <v>#DIV/0!</v>
      </c>
      <c r="Y62" s="2" t="e">
        <f ca="1">Y11*(SUM($C$53:$H$54))/'HYP-SCENARIO-RES'!$C$101</f>
        <v>#DIV/0!</v>
      </c>
      <c r="Z62" s="2" t="e">
        <f ca="1">Z11*(SUM($C$53:$H$54))/'HYP-SCENARIO-RES'!$C$101</f>
        <v>#DIV/0!</v>
      </c>
      <c r="AA62" s="2" t="e">
        <f ca="1">AA11*(SUM($C$53:$H$54))/'HYP-SCENARIO-RES'!$C$101</f>
        <v>#DIV/0!</v>
      </c>
      <c r="AB62" s="2" t="e">
        <f ca="1">AB11*(SUM($C$53:$H$54))/'HYP-SCENARIO-RES'!$C$101</f>
        <v>#DIV/0!</v>
      </c>
      <c r="AC62" s="2" t="e">
        <f ca="1">AC11*(SUM($C$53:$H$54))/'HYP-SCENARIO-RES'!$C$101</f>
        <v>#DIV/0!</v>
      </c>
      <c r="AD62" s="2" t="e">
        <f ca="1">AD11*(SUM($C$53:$H$54))/'HYP-SCENARIO-RES'!$C$101</f>
        <v>#DIV/0!</v>
      </c>
      <c r="AE62" s="2" t="e">
        <f ca="1">AE11*(SUM($C$53:$H$54))/'HYP-SCENARIO-RES'!$C$101</f>
        <v>#DIV/0!</v>
      </c>
      <c r="AF62" s="2" t="e">
        <f ca="1">AF11*(SUM($C$53:$H$54))/'HYP-SCENARIO-RES'!$C$101</f>
        <v>#DIV/0!</v>
      </c>
      <c r="AG62" s="2" t="e">
        <f ca="1">AG11*(SUM($C$53:$H$54))/'HYP-SCENARIO-RES'!$C$101</f>
        <v>#DIV/0!</v>
      </c>
      <c r="AH62" s="2" t="e">
        <f ca="1">AH11*(SUM($C$53:$H$54))/'HYP-SCENARIO-RES'!$C$101</f>
        <v>#DIV/0!</v>
      </c>
      <c r="AI62" s="2" t="e">
        <f ca="1">AI11*(SUM($C$53:$H$54))/'HYP-SCENARIO-RES'!$C$101</f>
        <v>#DIV/0!</v>
      </c>
      <c r="AJ62" s="2" t="e">
        <f ca="1">AJ11*(SUM($C$53:$H$54))/'HYP-SCENARIO-RES'!$C$101</f>
        <v>#DIV/0!</v>
      </c>
      <c r="AK62" s="2" t="e">
        <f ca="1">AK11*(SUM($C$53:$H$54))/'HYP-SCENARIO-RES'!$C$101</f>
        <v>#DIV/0!</v>
      </c>
      <c r="AL62" s="2" t="e">
        <f ca="1">AL11*(SUM($C$53:$H$54))/'HYP-SCENARIO-RES'!$C$101</f>
        <v>#DIV/0!</v>
      </c>
      <c r="AM62" s="2" t="e">
        <f ca="1">AM11*(SUM($C$53:$H$54))/'HYP-SCENARIO-RES'!$C$101</f>
        <v>#DIV/0!</v>
      </c>
      <c r="AN62" s="2" t="e">
        <f ca="1">AN11*(SUM($C$53:$H$54))/'HYP-SCENARIO-RES'!$C$101</f>
        <v>#DIV/0!</v>
      </c>
      <c r="AO62" s="2" t="e">
        <f ca="1">AO11*(SUM($C$53:$H$54))/'HYP-SCENARIO-RES'!$C$101</f>
        <v>#DIV/0!</v>
      </c>
      <c r="AP62" s="2" t="e">
        <f ca="1">AP11*(SUM($C$53:$H$54))/'HYP-SCENARIO-RES'!$C$101</f>
        <v>#DIV/0!</v>
      </c>
      <c r="AQ62" s="2" t="e">
        <f ca="1">AQ11*(SUM($C$53:$H$54))/'HYP-SCENARIO-RES'!$C$101</f>
        <v>#DIV/0!</v>
      </c>
      <c r="AR62" s="2" t="e">
        <f ca="1">AR11*(SUM($C$53:$H$54))/'HYP-SCENARIO-RES'!$C$101</f>
        <v>#DIV/0!</v>
      </c>
    </row>
    <row r="63" spans="1:44" ht="12.75" customHeight="1">
      <c r="A63" s="2" t="s">
        <v>120</v>
      </c>
      <c r="C63" s="2">
        <f>IF(AND(C$1&gt;='HYP-SCENARIO-RES'!$C$78, ModèleCalcREF!C$1&lt;='HYP-SCENARIO-RES'!$C$78+'HYP-SCENARIO-RES'!$C$79-1),'HYP-SCENARIO-RES'!$C$77/'HYP-SCENARIO-RES'!$C$79,0)*C10</f>
        <v>0</v>
      </c>
      <c r="D63" s="2">
        <f>IF(AND(D$1&gt;='HYP-SCENARIO-RES'!$C$78, ModèleCalcREF!D$1&lt;='HYP-SCENARIO-RES'!$C$78+'HYP-SCENARIO-RES'!$C$79-1),'HYP-SCENARIO-RES'!$C$77/'HYP-SCENARIO-RES'!$C$79,0)*D10</f>
        <v>0</v>
      </c>
      <c r="E63" s="2">
        <f>IF(AND(E$1&gt;='HYP-SCENARIO-RES'!$C$78, ModèleCalcREF!E$1&lt;='HYP-SCENARIO-RES'!$C$78+'HYP-SCENARIO-RES'!$C$79-1),'HYP-SCENARIO-RES'!$C$77/'HYP-SCENARIO-RES'!$C$79,0)*E10</f>
        <v>0</v>
      </c>
      <c r="F63" s="2">
        <f>IF(AND(F$1&gt;='HYP-SCENARIO-RES'!$C$78, ModèleCalcREF!F$1&lt;='HYP-SCENARIO-RES'!$C$78+'HYP-SCENARIO-RES'!$C$79-1),'HYP-SCENARIO-RES'!$C$77/'HYP-SCENARIO-RES'!$C$79,0)*F10</f>
        <v>0</v>
      </c>
      <c r="G63" s="2">
        <f>IF(AND(G$1&gt;='HYP-SCENARIO-RES'!$C$78, ModèleCalcREF!G$1&lt;='HYP-SCENARIO-RES'!$C$78+'HYP-SCENARIO-RES'!$C$79-1),'HYP-SCENARIO-RES'!$C$77/'HYP-SCENARIO-RES'!$C$79,0)*G10</f>
        <v>0</v>
      </c>
      <c r="H63" s="2">
        <f>IF(AND(H$1&gt;='HYP-SCENARIO-RES'!$C$78, ModèleCalcREF!H$1&lt;='HYP-SCENARIO-RES'!$C$78+'HYP-SCENARIO-RES'!$C$79-1),'HYP-SCENARIO-RES'!$C$77/'HYP-SCENARIO-RES'!$C$79,0)*H10</f>
        <v>0</v>
      </c>
      <c r="I63" s="2">
        <f>IF(AND(I$1&gt;='HYP-SCENARIO-RES'!$C$78, ModèleCalcREF!I$1&lt;='HYP-SCENARIO-RES'!$C$78+'HYP-SCENARIO-RES'!$C$79-1),'HYP-SCENARIO-RES'!$C$77/'HYP-SCENARIO-RES'!$C$79,0)*I10</f>
        <v>0</v>
      </c>
      <c r="J63" s="2">
        <f>IF(AND(J$1&gt;='HYP-SCENARIO-RES'!$C$78, ModèleCalcREF!J$1&lt;='HYP-SCENARIO-RES'!$C$78+'HYP-SCENARIO-RES'!$C$79-1),'HYP-SCENARIO-RES'!$C$77/'HYP-SCENARIO-RES'!$C$79,0)*J10</f>
        <v>0</v>
      </c>
      <c r="K63" s="2">
        <f>IF(AND(K$1&gt;='HYP-SCENARIO-RES'!$C$78, ModèleCalcREF!K$1&lt;='HYP-SCENARIO-RES'!$C$78+'HYP-SCENARIO-RES'!$C$79-1),'HYP-SCENARIO-RES'!$C$77/'HYP-SCENARIO-RES'!$C$79,0)*K10</f>
        <v>0</v>
      </c>
      <c r="L63" s="2">
        <f>IF(AND(L$1&gt;='HYP-SCENARIO-RES'!$C$78, ModèleCalcREF!L$1&lt;='HYP-SCENARIO-RES'!$C$78+'HYP-SCENARIO-RES'!$C$79-1),'HYP-SCENARIO-RES'!$C$77/'HYP-SCENARIO-RES'!$C$79,0)*L10</f>
        <v>0</v>
      </c>
      <c r="M63" s="2">
        <f>IF(AND(M$1&gt;='HYP-SCENARIO-RES'!$C$78, ModèleCalcREF!M$1&lt;='HYP-SCENARIO-RES'!$C$78+'HYP-SCENARIO-RES'!$C$79-1),'HYP-SCENARIO-RES'!$C$77/'HYP-SCENARIO-RES'!$C$79,0)*M10</f>
        <v>0</v>
      </c>
      <c r="N63" s="2">
        <f>IF(AND(N$1&gt;='HYP-SCENARIO-RES'!$C$78, ModèleCalcREF!N$1&lt;='HYP-SCENARIO-RES'!$C$78+'HYP-SCENARIO-RES'!$C$79-1),'HYP-SCENARIO-RES'!$C$77/'HYP-SCENARIO-RES'!$C$79,0)*N10</f>
        <v>0</v>
      </c>
      <c r="O63" s="2">
        <f>IF(AND(O$1&gt;='HYP-SCENARIO-RES'!$C$78, ModèleCalcREF!O$1&lt;='HYP-SCENARIO-RES'!$C$78+'HYP-SCENARIO-RES'!$C$79-1),'HYP-SCENARIO-RES'!$C$77/'HYP-SCENARIO-RES'!$C$79,0)*O10</f>
        <v>0</v>
      </c>
      <c r="P63" s="2">
        <f>IF(AND(P$1&gt;='HYP-SCENARIO-RES'!$C$78, ModèleCalcREF!P$1&lt;='HYP-SCENARIO-RES'!$C$78+'HYP-SCENARIO-RES'!$C$79-1),'HYP-SCENARIO-RES'!$C$77/'HYP-SCENARIO-RES'!$C$79,0)*P10</f>
        <v>0</v>
      </c>
      <c r="Q63" s="2">
        <f>IF(AND(Q$1&gt;='HYP-SCENARIO-RES'!$C$78, ModèleCalcREF!Q$1&lt;='HYP-SCENARIO-RES'!$C$78+'HYP-SCENARIO-RES'!$C$79-1),'HYP-SCENARIO-RES'!$C$77/'HYP-SCENARIO-RES'!$C$79,0)*Q10</f>
        <v>0</v>
      </c>
      <c r="R63" s="2">
        <f>IF(AND(R$1&gt;='HYP-SCENARIO-RES'!$C$78, ModèleCalcREF!R$1&lt;='HYP-SCENARIO-RES'!$C$78+'HYP-SCENARIO-RES'!$C$79-1),'HYP-SCENARIO-RES'!$C$77/'HYP-SCENARIO-RES'!$C$79,0)*R10</f>
        <v>0</v>
      </c>
      <c r="S63" s="2">
        <f>IF(AND(S$1&gt;='HYP-SCENARIO-RES'!$C$78, ModèleCalcREF!S$1&lt;='HYP-SCENARIO-RES'!$C$78+'HYP-SCENARIO-RES'!$C$79-1),'HYP-SCENARIO-RES'!$C$77/'HYP-SCENARIO-RES'!$C$79,0)*S10</f>
        <v>0</v>
      </c>
      <c r="T63" s="2">
        <f>IF(AND(T$1&gt;='HYP-SCENARIO-RES'!$C$78, ModèleCalcREF!T$1&lt;='HYP-SCENARIO-RES'!$C$78+'HYP-SCENARIO-RES'!$C$79-1),'HYP-SCENARIO-RES'!$C$77/'HYP-SCENARIO-RES'!$C$79,0)*T10</f>
        <v>0</v>
      </c>
      <c r="U63" s="2">
        <f>IF(AND(U$1&gt;='HYP-SCENARIO-RES'!$C$78, ModèleCalcREF!U$1&lt;='HYP-SCENARIO-RES'!$C$78+'HYP-SCENARIO-RES'!$C$79-1),'HYP-SCENARIO-RES'!$C$77/'HYP-SCENARIO-RES'!$C$79,0)*U10</f>
        <v>0</v>
      </c>
      <c r="V63" s="2">
        <f>IF(AND(V$1&gt;='HYP-SCENARIO-RES'!$C$78, ModèleCalcREF!V$1&lt;='HYP-SCENARIO-RES'!$C$78+'HYP-SCENARIO-RES'!$C$79-1),'HYP-SCENARIO-RES'!$C$77/'HYP-SCENARIO-RES'!$C$79,0)*V10</f>
        <v>0</v>
      </c>
      <c r="W63" s="2">
        <f>IF(AND(W$1&gt;='HYP-SCENARIO-RES'!$C$78, ModèleCalcREF!W$1&lt;='HYP-SCENARIO-RES'!$C$78+'HYP-SCENARIO-RES'!$C$79-1),'HYP-SCENARIO-RES'!$C$77/'HYP-SCENARIO-RES'!$C$79,0)*W10</f>
        <v>0</v>
      </c>
      <c r="X63" s="2">
        <f>IF(AND(X$1&gt;='HYP-SCENARIO-RES'!$C$78, ModèleCalcREF!X$1&lt;='HYP-SCENARIO-RES'!$C$78+'HYP-SCENARIO-RES'!$C$79-1),'HYP-SCENARIO-RES'!$C$77/'HYP-SCENARIO-RES'!$C$79,0)*X10</f>
        <v>0</v>
      </c>
      <c r="Y63" s="2">
        <f>IF(AND(Y$1&gt;='HYP-SCENARIO-RES'!$C$78, ModèleCalcREF!Y$1&lt;='HYP-SCENARIO-RES'!$C$78+'HYP-SCENARIO-RES'!$C$79-1),'HYP-SCENARIO-RES'!$C$77/'HYP-SCENARIO-RES'!$C$79,0)*Y10</f>
        <v>0</v>
      </c>
      <c r="Z63" s="2">
        <f>IF(AND(Z$1&gt;='HYP-SCENARIO-RES'!$C$78, ModèleCalcREF!Z$1&lt;='HYP-SCENARIO-RES'!$C$78+'HYP-SCENARIO-RES'!$C$79-1),'HYP-SCENARIO-RES'!$C$77/'HYP-SCENARIO-RES'!$C$79,0)*Z10</f>
        <v>0</v>
      </c>
      <c r="AA63" s="2">
        <f>IF(AND(AA$1&gt;='HYP-SCENARIO-RES'!$C$78, ModèleCalcREF!AA$1&lt;='HYP-SCENARIO-RES'!$C$78+'HYP-SCENARIO-RES'!$C$79-1),'HYP-SCENARIO-RES'!$C$77/'HYP-SCENARIO-RES'!$C$79,0)*AA10</f>
        <v>0</v>
      </c>
      <c r="AB63" s="2">
        <f>IF(AND(AB$1&gt;='HYP-SCENARIO-RES'!$C$78, ModèleCalcREF!AB$1&lt;='HYP-SCENARIO-RES'!$C$78+'HYP-SCENARIO-RES'!$C$79-1),'HYP-SCENARIO-RES'!$C$77/'HYP-SCENARIO-RES'!$C$79,0)*AB10</f>
        <v>0</v>
      </c>
      <c r="AC63" s="2">
        <f>IF(AND(AC$1&gt;='HYP-SCENARIO-RES'!$C$78, ModèleCalcREF!AC$1&lt;='HYP-SCENARIO-RES'!$C$78+'HYP-SCENARIO-RES'!$C$79-1),'HYP-SCENARIO-RES'!$C$77/'HYP-SCENARIO-RES'!$C$79,0)*AC10</f>
        <v>0</v>
      </c>
      <c r="AD63" s="2">
        <f>IF(AND(AD$1&gt;='HYP-SCENARIO-RES'!$C$78, ModèleCalcREF!AD$1&lt;='HYP-SCENARIO-RES'!$C$78+'HYP-SCENARIO-RES'!$C$79-1),'HYP-SCENARIO-RES'!$C$77/'HYP-SCENARIO-RES'!$C$79,0)*AD10</f>
        <v>0</v>
      </c>
      <c r="AE63" s="2">
        <f>IF(AND(AE$1&gt;='HYP-SCENARIO-RES'!$C$78, ModèleCalcREF!AE$1&lt;='HYP-SCENARIO-RES'!$C$78+'HYP-SCENARIO-RES'!$C$79-1),'HYP-SCENARIO-RES'!$C$77/'HYP-SCENARIO-RES'!$C$79,0)*AE10</f>
        <v>0</v>
      </c>
      <c r="AF63" s="2">
        <f>IF(AND(AF$1&gt;='HYP-SCENARIO-RES'!$C$78, ModèleCalcREF!AF$1&lt;='HYP-SCENARIO-RES'!$C$78+'HYP-SCENARIO-RES'!$C$79-1),'HYP-SCENARIO-RES'!$C$77/'HYP-SCENARIO-RES'!$C$79,0)*AF10</f>
        <v>0</v>
      </c>
      <c r="AG63" s="2">
        <f>IF(AND(AG$1&gt;='HYP-SCENARIO-RES'!$C$78, ModèleCalcREF!AG$1&lt;='HYP-SCENARIO-RES'!$C$78+'HYP-SCENARIO-RES'!$C$79-1),'HYP-SCENARIO-RES'!$C$77/'HYP-SCENARIO-RES'!$C$79,0)*AG10</f>
        <v>0</v>
      </c>
      <c r="AH63" s="2">
        <f>IF(AND(AH$1&gt;='HYP-SCENARIO-RES'!$C$78, ModèleCalcREF!AH$1&lt;='HYP-SCENARIO-RES'!$C$78+'HYP-SCENARIO-RES'!$C$79-1),'HYP-SCENARIO-RES'!$C$77/'HYP-SCENARIO-RES'!$C$79,0)*AH10</f>
        <v>0</v>
      </c>
      <c r="AI63" s="2">
        <f>IF(AND(AI$1&gt;='HYP-SCENARIO-RES'!$C$78, ModèleCalcREF!AI$1&lt;='HYP-SCENARIO-RES'!$C$78+'HYP-SCENARIO-RES'!$C$79-1),'HYP-SCENARIO-RES'!$C$77/'HYP-SCENARIO-RES'!$C$79,0)*AI10</f>
        <v>0</v>
      </c>
      <c r="AJ63" s="2">
        <f>IF(AND(AJ$1&gt;='HYP-SCENARIO-RES'!$C$78, ModèleCalcREF!AJ$1&lt;='HYP-SCENARIO-RES'!$C$78+'HYP-SCENARIO-RES'!$C$79-1),'HYP-SCENARIO-RES'!$C$77/'HYP-SCENARIO-RES'!$C$79,0)*AJ10</f>
        <v>0</v>
      </c>
      <c r="AK63" s="2">
        <f>IF(AND(AK$1&gt;='HYP-SCENARIO-RES'!$C$78, ModèleCalcREF!AK$1&lt;='HYP-SCENARIO-RES'!$C$78+'HYP-SCENARIO-RES'!$C$79-1),'HYP-SCENARIO-RES'!$C$77/'HYP-SCENARIO-RES'!$C$79,0)*AK10</f>
        <v>0</v>
      </c>
      <c r="AL63" s="2">
        <f>IF(AND(AL$1&gt;='HYP-SCENARIO-RES'!$C$78, ModèleCalcREF!AL$1&lt;='HYP-SCENARIO-RES'!$C$78+'HYP-SCENARIO-RES'!$C$79-1),'HYP-SCENARIO-RES'!$C$77/'HYP-SCENARIO-RES'!$C$79,0)*AL10</f>
        <v>0</v>
      </c>
      <c r="AM63" s="2">
        <f>IF(AND(AM$1&gt;='HYP-SCENARIO-RES'!$C$78, ModèleCalcREF!AM$1&lt;='HYP-SCENARIO-RES'!$C$78+'HYP-SCENARIO-RES'!$C$79-1),'HYP-SCENARIO-RES'!$C$77/'HYP-SCENARIO-RES'!$C$79,0)*AM10</f>
        <v>0</v>
      </c>
      <c r="AN63" s="2">
        <f>IF(AND(AN$1&gt;='HYP-SCENARIO-RES'!$C$78, ModèleCalcREF!AN$1&lt;='HYP-SCENARIO-RES'!$C$78+'HYP-SCENARIO-RES'!$C$79-1),'HYP-SCENARIO-RES'!$C$77/'HYP-SCENARIO-RES'!$C$79,0)*AN10</f>
        <v>0</v>
      </c>
      <c r="AO63" s="2">
        <f>IF(AND(AO$1&gt;='HYP-SCENARIO-RES'!$C$78, ModèleCalcREF!AO$1&lt;='HYP-SCENARIO-RES'!$C$78+'HYP-SCENARIO-RES'!$C$79-1),'HYP-SCENARIO-RES'!$C$77/'HYP-SCENARIO-RES'!$C$79,0)*AO10</f>
        <v>0</v>
      </c>
      <c r="AP63" s="2">
        <f>IF(AND(AP$1&gt;='HYP-SCENARIO-RES'!$C$78, ModèleCalcREF!AP$1&lt;='HYP-SCENARIO-RES'!$C$78+'HYP-SCENARIO-RES'!$C$79-1),'HYP-SCENARIO-RES'!$C$77/'HYP-SCENARIO-RES'!$C$79,0)*AP10</f>
        <v>0</v>
      </c>
      <c r="AQ63" s="2">
        <f>IF(AND(AQ$1&gt;='HYP-SCENARIO-RES'!$C$78, ModèleCalcREF!AQ$1&lt;='HYP-SCENARIO-RES'!$C$78+'HYP-SCENARIO-RES'!$C$79-1),'HYP-SCENARIO-RES'!$C$77/'HYP-SCENARIO-RES'!$C$79,0)*AQ10</f>
        <v>0</v>
      </c>
      <c r="AR63" s="2">
        <f>IF(AND(AR$1&gt;='HYP-SCENARIO-RES'!$C$78, ModèleCalcREF!AR$1&lt;='HYP-SCENARIO-RES'!$C$78+'HYP-SCENARIO-RES'!$C$79-1),'HYP-SCENARIO-RES'!$C$77/'HYP-SCENARIO-RES'!$C$79,0)*AR10</f>
        <v>0</v>
      </c>
    </row>
    <row r="64" spans="1:44" ht="12.75" customHeight="1">
      <c r="A64" s="2" t="s">
        <v>121</v>
      </c>
      <c r="C64" s="2">
        <f>IF(AND(C$1&gt;='HYP-SCENARIO-RES'!$C$82, ModèleCalcREF!C$1&lt;='HYP-SCENARIO-RES'!$C$82+'HYP-SCENARIO-RES'!$C$83-1),'HYP-SCENARIO-RES'!$C$81/'HYP-SCENARIO-RES'!$C$83,0)*C10</f>
        <v>0</v>
      </c>
      <c r="D64" s="2">
        <f>IF(AND(D$1&gt;='HYP-SCENARIO-RES'!$C$82, ModèleCalcREF!D$1&lt;='HYP-SCENARIO-RES'!$C$82+'HYP-SCENARIO-RES'!$C$83-1),'HYP-SCENARIO-RES'!$C$81/'HYP-SCENARIO-RES'!$C$83,0)*D10</f>
        <v>0</v>
      </c>
      <c r="E64" s="2">
        <f>IF(AND(E$1&gt;='HYP-SCENARIO-RES'!$C$82, ModèleCalcREF!E$1&lt;='HYP-SCENARIO-RES'!$C$82+'HYP-SCENARIO-RES'!$C$83-1),'HYP-SCENARIO-RES'!$C$81/'HYP-SCENARIO-RES'!$C$83,0)*E10</f>
        <v>0</v>
      </c>
      <c r="F64" s="2">
        <f>IF(AND(F$1&gt;='HYP-SCENARIO-RES'!$C$82, ModèleCalcREF!F$1&lt;='HYP-SCENARIO-RES'!$C$82+'HYP-SCENARIO-RES'!$C$83-1),'HYP-SCENARIO-RES'!$C$81/'HYP-SCENARIO-RES'!$C$83,0)*F10</f>
        <v>0</v>
      </c>
      <c r="G64" s="2">
        <f>IF(AND(G$1&gt;='HYP-SCENARIO-RES'!$C$82, ModèleCalcREF!G$1&lt;='HYP-SCENARIO-RES'!$C$82+'HYP-SCENARIO-RES'!$C$83-1),'HYP-SCENARIO-RES'!$C$81/'HYP-SCENARIO-RES'!$C$83,0)*G10</f>
        <v>0</v>
      </c>
      <c r="H64" s="2">
        <f>IF(AND(H$1&gt;='HYP-SCENARIO-RES'!$C$82, ModèleCalcREF!H$1&lt;='HYP-SCENARIO-RES'!$C$82+'HYP-SCENARIO-RES'!$C$83-1),'HYP-SCENARIO-RES'!$C$81/'HYP-SCENARIO-RES'!$C$83,0)*H10</f>
        <v>0</v>
      </c>
      <c r="I64" s="2">
        <f>IF(AND(I$1&gt;='HYP-SCENARIO-RES'!$C$82, ModèleCalcREF!I$1&lt;='HYP-SCENARIO-RES'!$C$82+'HYP-SCENARIO-RES'!$C$83-1),'HYP-SCENARIO-RES'!$C$81/'HYP-SCENARIO-RES'!$C$83,0)*I10</f>
        <v>0</v>
      </c>
      <c r="J64" s="2">
        <f>IF(AND(J$1&gt;='HYP-SCENARIO-RES'!$C$82, ModèleCalcREF!J$1&lt;='HYP-SCENARIO-RES'!$C$82+'HYP-SCENARIO-RES'!$C$83-1),'HYP-SCENARIO-RES'!$C$81/'HYP-SCENARIO-RES'!$C$83,0)*J10</f>
        <v>0</v>
      </c>
      <c r="K64" s="2">
        <f>IF(AND(K$1&gt;='HYP-SCENARIO-RES'!$C$82, ModèleCalcREF!K$1&lt;='HYP-SCENARIO-RES'!$C$82+'HYP-SCENARIO-RES'!$C$83-1),'HYP-SCENARIO-RES'!$C$81/'HYP-SCENARIO-RES'!$C$83,0)*K10</f>
        <v>0</v>
      </c>
      <c r="L64" s="2">
        <f>IF(AND(L$1&gt;='HYP-SCENARIO-RES'!$C$82, ModèleCalcREF!L$1&lt;='HYP-SCENARIO-RES'!$C$82+'HYP-SCENARIO-RES'!$C$83-1),'HYP-SCENARIO-RES'!$C$81/'HYP-SCENARIO-RES'!$C$83,0)*L10</f>
        <v>0</v>
      </c>
      <c r="M64" s="2">
        <f>IF(AND(M$1&gt;='HYP-SCENARIO-RES'!$C$82, ModèleCalcREF!M$1&lt;='HYP-SCENARIO-RES'!$C$82+'HYP-SCENARIO-RES'!$C$83-1),'HYP-SCENARIO-RES'!$C$81/'HYP-SCENARIO-RES'!$C$83,0)*M10</f>
        <v>0</v>
      </c>
      <c r="N64" s="2">
        <f>IF(AND(N$1&gt;='HYP-SCENARIO-RES'!$C$82, ModèleCalcREF!N$1&lt;='HYP-SCENARIO-RES'!$C$82+'HYP-SCENARIO-RES'!$C$83-1),'HYP-SCENARIO-RES'!$C$81/'HYP-SCENARIO-RES'!$C$83,0)*N10</f>
        <v>0</v>
      </c>
      <c r="O64" s="2">
        <f>IF(AND(O$1&gt;='HYP-SCENARIO-RES'!$C$82, ModèleCalcREF!O$1&lt;='HYP-SCENARIO-RES'!$C$82+'HYP-SCENARIO-RES'!$C$83-1),'HYP-SCENARIO-RES'!$C$81/'HYP-SCENARIO-RES'!$C$83,0)*O10</f>
        <v>0</v>
      </c>
      <c r="P64" s="2">
        <f>IF(AND(P$1&gt;='HYP-SCENARIO-RES'!$C$82, ModèleCalcREF!P$1&lt;='HYP-SCENARIO-RES'!$C$82+'HYP-SCENARIO-RES'!$C$83-1),'HYP-SCENARIO-RES'!$C$81/'HYP-SCENARIO-RES'!$C$83,0)*P10</f>
        <v>0</v>
      </c>
      <c r="Q64" s="2">
        <f>IF(AND(Q$1&gt;='HYP-SCENARIO-RES'!$C$82, ModèleCalcREF!Q$1&lt;='HYP-SCENARIO-RES'!$C$82+'HYP-SCENARIO-RES'!$C$83-1),'HYP-SCENARIO-RES'!$C$81/'HYP-SCENARIO-RES'!$C$83,0)*Q10</f>
        <v>0</v>
      </c>
      <c r="R64" s="2">
        <f>IF(AND(R$1&gt;='HYP-SCENARIO-RES'!$C$82, ModèleCalcREF!R$1&lt;='HYP-SCENARIO-RES'!$C$82+'HYP-SCENARIO-RES'!$C$83-1),'HYP-SCENARIO-RES'!$C$81/'HYP-SCENARIO-RES'!$C$83,0)*R10</f>
        <v>0</v>
      </c>
      <c r="S64" s="2">
        <f>IF(AND(S$1&gt;='HYP-SCENARIO-RES'!$C$82, ModèleCalcREF!S$1&lt;='HYP-SCENARIO-RES'!$C$82+'HYP-SCENARIO-RES'!$C$83-1),'HYP-SCENARIO-RES'!$C$81/'HYP-SCENARIO-RES'!$C$83,0)*S10</f>
        <v>0</v>
      </c>
      <c r="T64" s="2">
        <f>IF(AND(T$1&gt;='HYP-SCENARIO-RES'!$C$82, ModèleCalcREF!T$1&lt;='HYP-SCENARIO-RES'!$C$82+'HYP-SCENARIO-RES'!$C$83-1),'HYP-SCENARIO-RES'!$C$81/'HYP-SCENARIO-RES'!$C$83,0)*T10</f>
        <v>0</v>
      </c>
      <c r="U64" s="2">
        <f>IF(AND(U$1&gt;='HYP-SCENARIO-RES'!$C$82, ModèleCalcREF!U$1&lt;='HYP-SCENARIO-RES'!$C$82+'HYP-SCENARIO-RES'!$C$83-1),'HYP-SCENARIO-RES'!$C$81/'HYP-SCENARIO-RES'!$C$83,0)*U10</f>
        <v>0</v>
      </c>
      <c r="V64" s="2">
        <f>IF(AND(V$1&gt;='HYP-SCENARIO-RES'!$C$82, ModèleCalcREF!V$1&lt;='HYP-SCENARIO-RES'!$C$82+'HYP-SCENARIO-RES'!$C$83-1),'HYP-SCENARIO-RES'!$C$81/'HYP-SCENARIO-RES'!$C$83,0)*V10</f>
        <v>0</v>
      </c>
      <c r="W64" s="2">
        <f>IF(AND(W$1&gt;='HYP-SCENARIO-RES'!$C$82, ModèleCalcREF!W$1&lt;='HYP-SCENARIO-RES'!$C$82+'HYP-SCENARIO-RES'!$C$83-1),'HYP-SCENARIO-RES'!$C$81/'HYP-SCENARIO-RES'!$C$83,0)*W10</f>
        <v>0</v>
      </c>
      <c r="X64" s="2">
        <f>IF(AND(X$1&gt;='HYP-SCENARIO-RES'!$C$82, ModèleCalcREF!X$1&lt;='HYP-SCENARIO-RES'!$C$82+'HYP-SCENARIO-RES'!$C$83-1),'HYP-SCENARIO-RES'!$C$81/'HYP-SCENARIO-RES'!$C$83,0)*X10</f>
        <v>0</v>
      </c>
      <c r="Y64" s="2">
        <f>IF(AND(Y$1&gt;='HYP-SCENARIO-RES'!$C$82, ModèleCalcREF!Y$1&lt;='HYP-SCENARIO-RES'!$C$82+'HYP-SCENARIO-RES'!$C$83-1),'HYP-SCENARIO-RES'!$C$81/'HYP-SCENARIO-RES'!$C$83,0)*Y10</f>
        <v>0</v>
      </c>
      <c r="Z64" s="2">
        <f>IF(AND(Z$1&gt;='HYP-SCENARIO-RES'!$C$82, ModèleCalcREF!Z$1&lt;='HYP-SCENARIO-RES'!$C$82+'HYP-SCENARIO-RES'!$C$83-1),'HYP-SCENARIO-RES'!$C$81/'HYP-SCENARIO-RES'!$C$83,0)*Z10</f>
        <v>0</v>
      </c>
      <c r="AA64" s="2">
        <f>IF(AND(AA$1&gt;='HYP-SCENARIO-RES'!$C$82, ModèleCalcREF!AA$1&lt;='HYP-SCENARIO-RES'!$C$82+'HYP-SCENARIO-RES'!$C$83-1),'HYP-SCENARIO-RES'!$C$81/'HYP-SCENARIO-RES'!$C$83,0)*AA10</f>
        <v>0</v>
      </c>
      <c r="AB64" s="2">
        <f>IF(AND(AB$1&gt;='HYP-SCENARIO-RES'!$C$82, ModèleCalcREF!AB$1&lt;='HYP-SCENARIO-RES'!$C$82+'HYP-SCENARIO-RES'!$C$83-1),'HYP-SCENARIO-RES'!$C$81/'HYP-SCENARIO-RES'!$C$83,0)*AB10</f>
        <v>0</v>
      </c>
      <c r="AC64" s="2">
        <f>IF(AND(AC$1&gt;='HYP-SCENARIO-RES'!$C$82, ModèleCalcREF!AC$1&lt;='HYP-SCENARIO-RES'!$C$82+'HYP-SCENARIO-RES'!$C$83-1),'HYP-SCENARIO-RES'!$C$81/'HYP-SCENARIO-RES'!$C$83,0)*AC10</f>
        <v>0</v>
      </c>
      <c r="AD64" s="2">
        <f>IF(AND(AD$1&gt;='HYP-SCENARIO-RES'!$C$82, ModèleCalcREF!AD$1&lt;='HYP-SCENARIO-RES'!$C$82+'HYP-SCENARIO-RES'!$C$83-1),'HYP-SCENARIO-RES'!$C$81/'HYP-SCENARIO-RES'!$C$83,0)*AD10</f>
        <v>0</v>
      </c>
      <c r="AE64" s="2">
        <f>IF(AND(AE$1&gt;='HYP-SCENARIO-RES'!$C$82, ModèleCalcREF!AE$1&lt;='HYP-SCENARIO-RES'!$C$82+'HYP-SCENARIO-RES'!$C$83-1),'HYP-SCENARIO-RES'!$C$81/'HYP-SCENARIO-RES'!$C$83,0)*AE10</f>
        <v>0</v>
      </c>
      <c r="AF64" s="2">
        <f>IF(AND(AF$1&gt;='HYP-SCENARIO-RES'!$C$82, ModèleCalcREF!AF$1&lt;='HYP-SCENARIO-RES'!$C$82+'HYP-SCENARIO-RES'!$C$83-1),'HYP-SCENARIO-RES'!$C$81/'HYP-SCENARIO-RES'!$C$83,0)*AF10</f>
        <v>0</v>
      </c>
      <c r="AG64" s="2">
        <f>IF(AND(AG$1&gt;='HYP-SCENARIO-RES'!$C$82, ModèleCalcREF!AG$1&lt;='HYP-SCENARIO-RES'!$C$82+'HYP-SCENARIO-RES'!$C$83-1),'HYP-SCENARIO-RES'!$C$81/'HYP-SCENARIO-RES'!$C$83,0)*AG10</f>
        <v>0</v>
      </c>
      <c r="AH64" s="2">
        <f>IF(AND(AH$1&gt;='HYP-SCENARIO-RES'!$C$82, ModèleCalcREF!AH$1&lt;='HYP-SCENARIO-RES'!$C$82+'HYP-SCENARIO-RES'!$C$83-1),'HYP-SCENARIO-RES'!$C$81/'HYP-SCENARIO-RES'!$C$83,0)*AH10</f>
        <v>0</v>
      </c>
      <c r="AI64" s="2">
        <f>IF(AND(AI$1&gt;='HYP-SCENARIO-RES'!$C$82, ModèleCalcREF!AI$1&lt;='HYP-SCENARIO-RES'!$C$82+'HYP-SCENARIO-RES'!$C$83-1),'HYP-SCENARIO-RES'!$C$81/'HYP-SCENARIO-RES'!$C$83,0)*AI10</f>
        <v>0</v>
      </c>
      <c r="AJ64" s="2">
        <f>IF(AND(AJ$1&gt;='HYP-SCENARIO-RES'!$C$82, ModèleCalcREF!AJ$1&lt;='HYP-SCENARIO-RES'!$C$82+'HYP-SCENARIO-RES'!$C$83-1),'HYP-SCENARIO-RES'!$C$81/'HYP-SCENARIO-RES'!$C$83,0)*AJ10</f>
        <v>0</v>
      </c>
      <c r="AK64" s="2">
        <f>IF(AND(AK$1&gt;='HYP-SCENARIO-RES'!$C$82, ModèleCalcREF!AK$1&lt;='HYP-SCENARIO-RES'!$C$82+'HYP-SCENARIO-RES'!$C$83-1),'HYP-SCENARIO-RES'!$C$81/'HYP-SCENARIO-RES'!$C$83,0)*AK10</f>
        <v>0</v>
      </c>
      <c r="AL64" s="2">
        <f>IF(AND(AL$1&gt;='HYP-SCENARIO-RES'!$C$82, ModèleCalcREF!AL$1&lt;='HYP-SCENARIO-RES'!$C$82+'HYP-SCENARIO-RES'!$C$83-1),'HYP-SCENARIO-RES'!$C$81/'HYP-SCENARIO-RES'!$C$83,0)*AL10</f>
        <v>0</v>
      </c>
      <c r="AM64" s="2">
        <f>IF(AND(AM$1&gt;='HYP-SCENARIO-RES'!$C$82, ModèleCalcREF!AM$1&lt;='HYP-SCENARIO-RES'!$C$82+'HYP-SCENARIO-RES'!$C$83-1),'HYP-SCENARIO-RES'!$C$81/'HYP-SCENARIO-RES'!$C$83,0)*AM10</f>
        <v>0</v>
      </c>
      <c r="AN64" s="2">
        <f>IF(AND(AN$1&gt;='HYP-SCENARIO-RES'!$C$82, ModèleCalcREF!AN$1&lt;='HYP-SCENARIO-RES'!$C$82+'HYP-SCENARIO-RES'!$C$83-1),'HYP-SCENARIO-RES'!$C$81/'HYP-SCENARIO-RES'!$C$83,0)*AN10</f>
        <v>0</v>
      </c>
      <c r="AO64" s="2">
        <f>IF(AND(AO$1&gt;='HYP-SCENARIO-RES'!$C$82, ModèleCalcREF!AO$1&lt;='HYP-SCENARIO-RES'!$C$82+'HYP-SCENARIO-RES'!$C$83-1),'HYP-SCENARIO-RES'!$C$81/'HYP-SCENARIO-RES'!$C$83,0)*AO10</f>
        <v>0</v>
      </c>
      <c r="AP64" s="2">
        <f>IF(AND(AP$1&gt;='HYP-SCENARIO-RES'!$C$82, ModèleCalcREF!AP$1&lt;='HYP-SCENARIO-RES'!$C$82+'HYP-SCENARIO-RES'!$C$83-1),'HYP-SCENARIO-RES'!$C$81/'HYP-SCENARIO-RES'!$C$83,0)*AP10</f>
        <v>0</v>
      </c>
      <c r="AQ64" s="2">
        <f>IF(AND(AQ$1&gt;='HYP-SCENARIO-RES'!$C$82, ModèleCalcREF!AQ$1&lt;='HYP-SCENARIO-RES'!$C$82+'HYP-SCENARIO-RES'!$C$83-1),'HYP-SCENARIO-RES'!$C$81/'HYP-SCENARIO-RES'!$C$83,0)*AQ10</f>
        <v>0</v>
      </c>
      <c r="AR64" s="2">
        <f>IF(AND(AR$1&gt;='HYP-SCENARIO-RES'!$C$82, ModèleCalcREF!AR$1&lt;='HYP-SCENARIO-RES'!$C$82+'HYP-SCENARIO-RES'!$C$83-1),'HYP-SCENARIO-RES'!$C$81/'HYP-SCENARIO-RES'!$C$83,0)*AR10</f>
        <v>0</v>
      </c>
    </row>
    <row r="65" spans="1:45" ht="12.75" customHeight="1">
      <c r="A65" s="2" t="s">
        <v>122</v>
      </c>
      <c r="C65" s="2">
        <f>IF(AND(C$1&gt;='HYP-SCENARIO-RES'!$C$104, ModèleCalcREF!C$1&lt;='HYP-SCENARIO-RES'!$C$104+'HYP-SCENARIO-RES'!$C$105-1),'HYP-SCENARIO-RES'!$C$103/'HYP-SCENARIO-RES'!$C$105,0)*C11</f>
        <v>0</v>
      </c>
      <c r="D65" s="2">
        <f>IF(AND(D$1&gt;='HYP-SCENARIO-RES'!$C$104, ModèleCalcREF!D$1&lt;='HYP-SCENARIO-RES'!$C$104+'HYP-SCENARIO-RES'!$C$105-1),'HYP-SCENARIO-RES'!$C$103/'HYP-SCENARIO-RES'!$C$105,0)*D11</f>
        <v>0</v>
      </c>
      <c r="E65" s="2">
        <f>IF(AND(E$1&gt;='HYP-SCENARIO-RES'!$C$104, ModèleCalcREF!E$1&lt;='HYP-SCENARIO-RES'!$C$104+'HYP-SCENARIO-RES'!$C$105-1),'HYP-SCENARIO-RES'!$C$103/'HYP-SCENARIO-RES'!$C$105,0)*E11</f>
        <v>0</v>
      </c>
      <c r="F65" s="2">
        <f>IF(AND(F$1&gt;='HYP-SCENARIO-RES'!$C$104, ModèleCalcREF!F$1&lt;='HYP-SCENARIO-RES'!$C$104+'HYP-SCENARIO-RES'!$C$105-1),'HYP-SCENARIO-RES'!$C$103/'HYP-SCENARIO-RES'!$C$105,0)*F11</f>
        <v>0</v>
      </c>
      <c r="G65" s="2">
        <f>IF(AND(G$1&gt;='HYP-SCENARIO-RES'!$C$104, ModèleCalcREF!G$1&lt;='HYP-SCENARIO-RES'!$C$104+'HYP-SCENARIO-RES'!$C$105-1),'HYP-SCENARIO-RES'!$C$103/'HYP-SCENARIO-RES'!$C$105,0)*G11</f>
        <v>0</v>
      </c>
      <c r="H65" s="2">
        <f>IF(AND(H$1&gt;='HYP-SCENARIO-RES'!$C$104, ModèleCalcREF!H$1&lt;='HYP-SCENARIO-RES'!$C$104+'HYP-SCENARIO-RES'!$C$105-1),'HYP-SCENARIO-RES'!$C$103/'HYP-SCENARIO-RES'!$C$105,0)*H11</f>
        <v>0</v>
      </c>
      <c r="I65" s="2">
        <f>IF(AND(I$1&gt;='HYP-SCENARIO-RES'!$C$104, ModèleCalcREF!I$1&lt;='HYP-SCENARIO-RES'!$C$104+'HYP-SCENARIO-RES'!$C$105-1),'HYP-SCENARIO-RES'!$C$103/'HYP-SCENARIO-RES'!$C$105,0)*I11</f>
        <v>0</v>
      </c>
      <c r="J65" s="2">
        <f>IF(AND(J$1&gt;='HYP-SCENARIO-RES'!$C$104, ModèleCalcREF!J$1&lt;='HYP-SCENARIO-RES'!$C$104+'HYP-SCENARIO-RES'!$C$105-1),'HYP-SCENARIO-RES'!$C$103/'HYP-SCENARIO-RES'!$C$105,0)*J11</f>
        <v>0</v>
      </c>
      <c r="K65" s="2">
        <f>IF(AND(K$1&gt;='HYP-SCENARIO-RES'!$C$104, ModèleCalcREF!K$1&lt;='HYP-SCENARIO-RES'!$C$104+'HYP-SCENARIO-RES'!$C$105-1),'HYP-SCENARIO-RES'!$C$103/'HYP-SCENARIO-RES'!$C$105,0)*K11</f>
        <v>0</v>
      </c>
      <c r="L65" s="2">
        <f>IF(AND(L$1&gt;='HYP-SCENARIO-RES'!$C$104, ModèleCalcREF!L$1&lt;='HYP-SCENARIO-RES'!$C$104+'HYP-SCENARIO-RES'!$C$105-1),'HYP-SCENARIO-RES'!$C$103/'HYP-SCENARIO-RES'!$C$105,0)*L11</f>
        <v>0</v>
      </c>
      <c r="M65" s="2">
        <f>IF(AND(M$1&gt;='HYP-SCENARIO-RES'!$C$104, ModèleCalcREF!M$1&lt;='HYP-SCENARIO-RES'!$C$104+'HYP-SCENARIO-RES'!$C$105-1),'HYP-SCENARIO-RES'!$C$103/'HYP-SCENARIO-RES'!$C$105,0)*M11</f>
        <v>0</v>
      </c>
      <c r="N65" s="2">
        <f>IF(AND(N$1&gt;='HYP-SCENARIO-RES'!$C$104, ModèleCalcREF!N$1&lt;='HYP-SCENARIO-RES'!$C$104+'HYP-SCENARIO-RES'!$C$105-1),'HYP-SCENARIO-RES'!$C$103/'HYP-SCENARIO-RES'!$C$105,0)*N11</f>
        <v>0</v>
      </c>
      <c r="O65" s="2">
        <f>IF(AND(O$1&gt;='HYP-SCENARIO-RES'!$C$104, ModèleCalcREF!O$1&lt;='HYP-SCENARIO-RES'!$C$104+'HYP-SCENARIO-RES'!$C$105-1),'HYP-SCENARIO-RES'!$C$103/'HYP-SCENARIO-RES'!$C$105,0)*O11</f>
        <v>0</v>
      </c>
      <c r="P65" s="2">
        <f>IF(AND(P$1&gt;='HYP-SCENARIO-RES'!$C$104, ModèleCalcREF!P$1&lt;='HYP-SCENARIO-RES'!$C$104+'HYP-SCENARIO-RES'!$C$105-1),'HYP-SCENARIO-RES'!$C$103/'HYP-SCENARIO-RES'!$C$105,0)*P11</f>
        <v>0</v>
      </c>
      <c r="Q65" s="2">
        <f>IF(AND(Q$1&gt;='HYP-SCENARIO-RES'!$C$104, ModèleCalcREF!Q$1&lt;='HYP-SCENARIO-RES'!$C$104+'HYP-SCENARIO-RES'!$C$105-1),'HYP-SCENARIO-RES'!$C$103/'HYP-SCENARIO-RES'!$C$105,0)*Q11</f>
        <v>0</v>
      </c>
      <c r="R65" s="2">
        <f>IF(AND(R$1&gt;='HYP-SCENARIO-RES'!$C$104, ModèleCalcREF!R$1&lt;='HYP-SCENARIO-RES'!$C$104+'HYP-SCENARIO-RES'!$C$105-1),'HYP-SCENARIO-RES'!$C$103/'HYP-SCENARIO-RES'!$C$105,0)*R11</f>
        <v>0</v>
      </c>
      <c r="S65" s="2">
        <f>IF(AND(S$1&gt;='HYP-SCENARIO-RES'!$C$104, ModèleCalcREF!S$1&lt;='HYP-SCENARIO-RES'!$C$104+'HYP-SCENARIO-RES'!$C$105-1),'HYP-SCENARIO-RES'!$C$103/'HYP-SCENARIO-RES'!$C$105,0)*S11</f>
        <v>0</v>
      </c>
      <c r="T65" s="2">
        <f>IF(AND(T$1&gt;='HYP-SCENARIO-RES'!$C$104, ModèleCalcREF!T$1&lt;='HYP-SCENARIO-RES'!$C$104+'HYP-SCENARIO-RES'!$C$105-1),'HYP-SCENARIO-RES'!$C$103/'HYP-SCENARIO-RES'!$C$105,0)*T11</f>
        <v>0</v>
      </c>
      <c r="U65" s="2">
        <f>IF(AND(U$1&gt;='HYP-SCENARIO-RES'!$C$104, ModèleCalcREF!U$1&lt;='HYP-SCENARIO-RES'!$C$104+'HYP-SCENARIO-RES'!$C$105-1),'HYP-SCENARIO-RES'!$C$103/'HYP-SCENARIO-RES'!$C$105,0)*U11</f>
        <v>0</v>
      </c>
      <c r="V65" s="2">
        <f>IF(AND(V$1&gt;='HYP-SCENARIO-RES'!$C$104, ModèleCalcREF!V$1&lt;='HYP-SCENARIO-RES'!$C$104+'HYP-SCENARIO-RES'!$C$105-1),'HYP-SCENARIO-RES'!$C$103/'HYP-SCENARIO-RES'!$C$105,0)*V11</f>
        <v>0</v>
      </c>
      <c r="W65" s="2">
        <f>IF(AND(W$1&gt;='HYP-SCENARIO-RES'!$C$104, ModèleCalcREF!W$1&lt;='HYP-SCENARIO-RES'!$C$104+'HYP-SCENARIO-RES'!$C$105-1),'HYP-SCENARIO-RES'!$C$103/'HYP-SCENARIO-RES'!$C$105,0)*W11</f>
        <v>0</v>
      </c>
      <c r="X65" s="2">
        <f>IF(AND(X$1&gt;='HYP-SCENARIO-RES'!$C$104, ModèleCalcREF!X$1&lt;='HYP-SCENARIO-RES'!$C$104+'HYP-SCENARIO-RES'!$C$105-1),'HYP-SCENARIO-RES'!$C$103/'HYP-SCENARIO-RES'!$C$105,0)*X11</f>
        <v>0</v>
      </c>
      <c r="Y65" s="2">
        <f>IF(AND(Y$1&gt;='HYP-SCENARIO-RES'!$C$104, ModèleCalcREF!Y$1&lt;='HYP-SCENARIO-RES'!$C$104+'HYP-SCENARIO-RES'!$C$105-1),'HYP-SCENARIO-RES'!$C$103/'HYP-SCENARIO-RES'!$C$105,0)*Y11</f>
        <v>0</v>
      </c>
      <c r="Z65" s="2">
        <f>IF(AND(Z$1&gt;='HYP-SCENARIO-RES'!$C$104, ModèleCalcREF!Z$1&lt;='HYP-SCENARIO-RES'!$C$104+'HYP-SCENARIO-RES'!$C$105-1),'HYP-SCENARIO-RES'!$C$103/'HYP-SCENARIO-RES'!$C$105,0)*Z11</f>
        <v>0</v>
      </c>
      <c r="AA65" s="2">
        <f>IF(AND(AA$1&gt;='HYP-SCENARIO-RES'!$C$104, ModèleCalcREF!AA$1&lt;='HYP-SCENARIO-RES'!$C$104+'HYP-SCENARIO-RES'!$C$105-1),'HYP-SCENARIO-RES'!$C$103/'HYP-SCENARIO-RES'!$C$105,0)*AA11</f>
        <v>0</v>
      </c>
      <c r="AB65" s="2">
        <f>IF(AND(AB$1&gt;='HYP-SCENARIO-RES'!$C$104, ModèleCalcREF!AB$1&lt;='HYP-SCENARIO-RES'!$C$104+'HYP-SCENARIO-RES'!$C$105-1),'HYP-SCENARIO-RES'!$C$103/'HYP-SCENARIO-RES'!$C$105,0)*AB11</f>
        <v>0</v>
      </c>
      <c r="AC65" s="2">
        <f>IF(AND(AC$1&gt;='HYP-SCENARIO-RES'!$C$104, ModèleCalcREF!AC$1&lt;='HYP-SCENARIO-RES'!$C$104+'HYP-SCENARIO-RES'!$C$105-1),'HYP-SCENARIO-RES'!$C$103/'HYP-SCENARIO-RES'!$C$105,0)*AC11</f>
        <v>0</v>
      </c>
      <c r="AD65" s="2">
        <f>IF(AND(AD$1&gt;='HYP-SCENARIO-RES'!$C$104, ModèleCalcREF!AD$1&lt;='HYP-SCENARIO-RES'!$C$104+'HYP-SCENARIO-RES'!$C$105-1),'HYP-SCENARIO-RES'!$C$103/'HYP-SCENARIO-RES'!$C$105,0)*AD11</f>
        <v>0</v>
      </c>
      <c r="AE65" s="2">
        <f>IF(AND(AE$1&gt;='HYP-SCENARIO-RES'!$C$104, ModèleCalcREF!AE$1&lt;='HYP-SCENARIO-RES'!$C$104+'HYP-SCENARIO-RES'!$C$105-1),'HYP-SCENARIO-RES'!$C$103/'HYP-SCENARIO-RES'!$C$105,0)*AE11</f>
        <v>0</v>
      </c>
      <c r="AF65" s="2">
        <f>IF(AND(AF$1&gt;='HYP-SCENARIO-RES'!$C$104, ModèleCalcREF!AF$1&lt;='HYP-SCENARIO-RES'!$C$104+'HYP-SCENARIO-RES'!$C$105-1),'HYP-SCENARIO-RES'!$C$103/'HYP-SCENARIO-RES'!$C$105,0)*AF11</f>
        <v>0</v>
      </c>
      <c r="AG65" s="2">
        <f>IF(AND(AG$1&gt;='HYP-SCENARIO-RES'!$C$104, ModèleCalcREF!AG$1&lt;='HYP-SCENARIO-RES'!$C$104+'HYP-SCENARIO-RES'!$C$105-1),'HYP-SCENARIO-RES'!$C$103/'HYP-SCENARIO-RES'!$C$105,0)*AG11</f>
        <v>0</v>
      </c>
      <c r="AH65" s="2">
        <f>IF(AND(AH$1&gt;='HYP-SCENARIO-RES'!$C$104, ModèleCalcREF!AH$1&lt;='HYP-SCENARIO-RES'!$C$104+'HYP-SCENARIO-RES'!$C$105-1),'HYP-SCENARIO-RES'!$C$103/'HYP-SCENARIO-RES'!$C$105,0)*AH11</f>
        <v>0</v>
      </c>
      <c r="AI65" s="2">
        <f>IF(AND(AI$1&gt;='HYP-SCENARIO-RES'!$C$104, ModèleCalcREF!AI$1&lt;='HYP-SCENARIO-RES'!$C$104+'HYP-SCENARIO-RES'!$C$105-1),'HYP-SCENARIO-RES'!$C$103/'HYP-SCENARIO-RES'!$C$105,0)*AI11</f>
        <v>0</v>
      </c>
      <c r="AJ65" s="2">
        <f>IF(AND(AJ$1&gt;='HYP-SCENARIO-RES'!$C$104, ModèleCalcREF!AJ$1&lt;='HYP-SCENARIO-RES'!$C$104+'HYP-SCENARIO-RES'!$C$105-1),'HYP-SCENARIO-RES'!$C$103/'HYP-SCENARIO-RES'!$C$105,0)*AJ11</f>
        <v>0</v>
      </c>
      <c r="AK65" s="2">
        <f>IF(AND(AK$1&gt;='HYP-SCENARIO-RES'!$C$104, ModèleCalcREF!AK$1&lt;='HYP-SCENARIO-RES'!$C$104+'HYP-SCENARIO-RES'!$C$105-1),'HYP-SCENARIO-RES'!$C$103/'HYP-SCENARIO-RES'!$C$105,0)*AK11</f>
        <v>0</v>
      </c>
      <c r="AL65" s="2">
        <f>IF(AND(AL$1&gt;='HYP-SCENARIO-RES'!$C$104, ModèleCalcREF!AL$1&lt;='HYP-SCENARIO-RES'!$C$104+'HYP-SCENARIO-RES'!$C$105-1),'HYP-SCENARIO-RES'!$C$103/'HYP-SCENARIO-RES'!$C$105,0)*AL11</f>
        <v>0</v>
      </c>
      <c r="AM65" s="2">
        <f>IF(AND(AM$1&gt;='HYP-SCENARIO-RES'!$C$104, ModèleCalcREF!AM$1&lt;='HYP-SCENARIO-RES'!$C$104+'HYP-SCENARIO-RES'!$C$105-1),'HYP-SCENARIO-RES'!$C$103/'HYP-SCENARIO-RES'!$C$105,0)*AM11</f>
        <v>0</v>
      </c>
      <c r="AN65" s="2">
        <f>IF(AND(AN$1&gt;='HYP-SCENARIO-RES'!$C$104, ModèleCalcREF!AN$1&lt;='HYP-SCENARIO-RES'!$C$104+'HYP-SCENARIO-RES'!$C$105-1),'HYP-SCENARIO-RES'!$C$103/'HYP-SCENARIO-RES'!$C$105,0)*AN11</f>
        <v>0</v>
      </c>
      <c r="AO65" s="2">
        <f>IF(AND(AO$1&gt;='HYP-SCENARIO-RES'!$C$104, ModèleCalcREF!AO$1&lt;='HYP-SCENARIO-RES'!$C$104+'HYP-SCENARIO-RES'!$C$105-1),'HYP-SCENARIO-RES'!$C$103/'HYP-SCENARIO-RES'!$C$105,0)*AO11</f>
        <v>0</v>
      </c>
      <c r="AP65" s="2">
        <f>IF(AND(AP$1&gt;='HYP-SCENARIO-RES'!$C$104, ModèleCalcREF!AP$1&lt;='HYP-SCENARIO-RES'!$C$104+'HYP-SCENARIO-RES'!$C$105-1),'HYP-SCENARIO-RES'!$C$103/'HYP-SCENARIO-RES'!$C$105,0)*AP11</f>
        <v>0</v>
      </c>
      <c r="AQ65" s="2">
        <f>IF(AND(AQ$1&gt;='HYP-SCENARIO-RES'!$C$104, ModèleCalcREF!AQ$1&lt;='HYP-SCENARIO-RES'!$C$104+'HYP-SCENARIO-RES'!$C$105-1),'HYP-SCENARIO-RES'!$C$103/'HYP-SCENARIO-RES'!$C$105,0)*AQ11</f>
        <v>0</v>
      </c>
      <c r="AR65" s="2">
        <f>IF(AND(AR$1&gt;='HYP-SCENARIO-RES'!$C$104, ModèleCalcREF!AR$1&lt;='HYP-SCENARIO-RES'!$C$104+'HYP-SCENARIO-RES'!$C$105-1),'HYP-SCENARIO-RES'!$C$103/'HYP-SCENARIO-RES'!$C$105,0)*AR11</f>
        <v>0</v>
      </c>
    </row>
    <row r="66" spans="1:45" ht="12.75" customHeight="1">
      <c r="A66" s="2" t="s">
        <v>123</v>
      </c>
      <c r="C66" s="2">
        <f>IF(AND(C$1&gt;='HYP-SCENARIO-RES'!$C$108, ModèleCalcREF!C$1&lt;='HYP-SCENARIO-RES'!$C$108+'HYP-SCENARIO-RES'!$C$109-1),'HYP-SCENARIO-RES'!$C$107/'HYP-SCENARIO-RES'!$C$109,0)*C11</f>
        <v>0</v>
      </c>
      <c r="D66" s="2">
        <f>IF(AND(D$1&gt;='HYP-SCENARIO-RES'!$C$108, ModèleCalcREF!D$1&lt;='HYP-SCENARIO-RES'!$C$108+'HYP-SCENARIO-RES'!$C$109-1),'HYP-SCENARIO-RES'!$C$107/'HYP-SCENARIO-RES'!$C$109,0)*D11</f>
        <v>0</v>
      </c>
      <c r="E66" s="2">
        <f>IF(AND(E$1&gt;='HYP-SCENARIO-RES'!$C$108, ModèleCalcREF!E$1&lt;='HYP-SCENARIO-RES'!$C$108+'HYP-SCENARIO-RES'!$C$109-1),'HYP-SCENARIO-RES'!$C$107/'HYP-SCENARIO-RES'!$C$109,0)*E11</f>
        <v>0</v>
      </c>
      <c r="F66" s="2">
        <f>IF(AND(F$1&gt;='HYP-SCENARIO-RES'!$C$108, ModèleCalcREF!F$1&lt;='HYP-SCENARIO-RES'!$C$108+'HYP-SCENARIO-RES'!$C$109-1),'HYP-SCENARIO-RES'!$C$107/'HYP-SCENARIO-RES'!$C$109,0)*F11</f>
        <v>0</v>
      </c>
      <c r="G66" s="2">
        <f>IF(AND(G$1&gt;='HYP-SCENARIO-RES'!$C$108, ModèleCalcREF!G$1&lt;='HYP-SCENARIO-RES'!$C$108+'HYP-SCENARIO-RES'!$C$109-1),'HYP-SCENARIO-RES'!$C$107/'HYP-SCENARIO-RES'!$C$109,0)*G11</f>
        <v>0</v>
      </c>
      <c r="H66" s="2">
        <f>IF(AND(H$1&gt;='HYP-SCENARIO-RES'!$C$108, ModèleCalcREF!H$1&lt;='HYP-SCENARIO-RES'!$C$108+'HYP-SCENARIO-RES'!$C$109-1),'HYP-SCENARIO-RES'!$C$107/'HYP-SCENARIO-RES'!$C$109,0)*H11</f>
        <v>0</v>
      </c>
      <c r="I66" s="2">
        <f>IF(AND(I$1&gt;='HYP-SCENARIO-RES'!$C$108, ModèleCalcREF!I$1&lt;='HYP-SCENARIO-RES'!$C$108+'HYP-SCENARIO-RES'!$C$109-1),'HYP-SCENARIO-RES'!$C$107/'HYP-SCENARIO-RES'!$C$109,0)*I11</f>
        <v>0</v>
      </c>
      <c r="J66" s="2">
        <f>IF(AND(J$1&gt;='HYP-SCENARIO-RES'!$C$108, ModèleCalcREF!J$1&lt;='HYP-SCENARIO-RES'!$C$108+'HYP-SCENARIO-RES'!$C$109-1),'HYP-SCENARIO-RES'!$C$107/'HYP-SCENARIO-RES'!$C$109,0)*J11</f>
        <v>0</v>
      </c>
      <c r="K66" s="2">
        <f>IF(AND(K$1&gt;='HYP-SCENARIO-RES'!$C$108, ModèleCalcREF!K$1&lt;='HYP-SCENARIO-RES'!$C$108+'HYP-SCENARIO-RES'!$C$109-1),'HYP-SCENARIO-RES'!$C$107/'HYP-SCENARIO-RES'!$C$109,0)*K11</f>
        <v>0</v>
      </c>
      <c r="L66" s="2">
        <f>IF(AND(L$1&gt;='HYP-SCENARIO-RES'!$C$108, ModèleCalcREF!L$1&lt;='HYP-SCENARIO-RES'!$C$108+'HYP-SCENARIO-RES'!$C$109-1),'HYP-SCENARIO-RES'!$C$107/'HYP-SCENARIO-RES'!$C$109,0)*L11</f>
        <v>0</v>
      </c>
      <c r="M66" s="2">
        <f>IF(AND(M$1&gt;='HYP-SCENARIO-RES'!$C$108, ModèleCalcREF!M$1&lt;='HYP-SCENARIO-RES'!$C$108+'HYP-SCENARIO-RES'!$C$109-1),'HYP-SCENARIO-RES'!$C$107/'HYP-SCENARIO-RES'!$C$109,0)*M11</f>
        <v>0</v>
      </c>
      <c r="N66" s="2">
        <f>IF(AND(N$1&gt;='HYP-SCENARIO-RES'!$C$108, ModèleCalcREF!N$1&lt;='HYP-SCENARIO-RES'!$C$108+'HYP-SCENARIO-RES'!$C$109-1),'HYP-SCENARIO-RES'!$C$107/'HYP-SCENARIO-RES'!$C$109,0)*N11</f>
        <v>0</v>
      </c>
      <c r="O66" s="2">
        <f>IF(AND(O$1&gt;='HYP-SCENARIO-RES'!$C$108, ModèleCalcREF!O$1&lt;='HYP-SCENARIO-RES'!$C$108+'HYP-SCENARIO-RES'!$C$109-1),'HYP-SCENARIO-RES'!$C$107/'HYP-SCENARIO-RES'!$C$109,0)*O11</f>
        <v>0</v>
      </c>
      <c r="P66" s="2">
        <f>IF(AND(P$1&gt;='HYP-SCENARIO-RES'!$C$108, ModèleCalcREF!P$1&lt;='HYP-SCENARIO-RES'!$C$108+'HYP-SCENARIO-RES'!$C$109-1),'HYP-SCENARIO-RES'!$C$107/'HYP-SCENARIO-RES'!$C$109,0)*P11</f>
        <v>0</v>
      </c>
      <c r="Q66" s="2">
        <f>IF(AND(Q$1&gt;='HYP-SCENARIO-RES'!$C$108, ModèleCalcREF!Q$1&lt;='HYP-SCENARIO-RES'!$C$108+'HYP-SCENARIO-RES'!$C$109-1),'HYP-SCENARIO-RES'!$C$107/'HYP-SCENARIO-RES'!$C$109,0)*Q11</f>
        <v>0</v>
      </c>
      <c r="R66" s="2">
        <f>IF(AND(R$1&gt;='HYP-SCENARIO-RES'!$C$108, ModèleCalcREF!R$1&lt;='HYP-SCENARIO-RES'!$C$108+'HYP-SCENARIO-RES'!$C$109-1),'HYP-SCENARIO-RES'!$C$107/'HYP-SCENARIO-RES'!$C$109,0)*R11</f>
        <v>0</v>
      </c>
      <c r="S66" s="2">
        <f>IF(AND(S$1&gt;='HYP-SCENARIO-RES'!$C$108, ModèleCalcREF!S$1&lt;='HYP-SCENARIO-RES'!$C$108+'HYP-SCENARIO-RES'!$C$109-1),'HYP-SCENARIO-RES'!$C$107/'HYP-SCENARIO-RES'!$C$109,0)*S11</f>
        <v>0</v>
      </c>
      <c r="T66" s="2">
        <f>IF(AND(T$1&gt;='HYP-SCENARIO-RES'!$C$108, ModèleCalcREF!T$1&lt;='HYP-SCENARIO-RES'!$C$108+'HYP-SCENARIO-RES'!$C$109-1),'HYP-SCENARIO-RES'!$C$107/'HYP-SCENARIO-RES'!$C$109,0)*T11</f>
        <v>0</v>
      </c>
      <c r="U66" s="2">
        <f>IF(AND(U$1&gt;='HYP-SCENARIO-RES'!$C$108, ModèleCalcREF!U$1&lt;='HYP-SCENARIO-RES'!$C$108+'HYP-SCENARIO-RES'!$C$109-1),'HYP-SCENARIO-RES'!$C$107/'HYP-SCENARIO-RES'!$C$109,0)*U11</f>
        <v>0</v>
      </c>
      <c r="V66" s="2">
        <f>IF(AND(V$1&gt;='HYP-SCENARIO-RES'!$C$108, ModèleCalcREF!V$1&lt;='HYP-SCENARIO-RES'!$C$108+'HYP-SCENARIO-RES'!$C$109-1),'HYP-SCENARIO-RES'!$C$107/'HYP-SCENARIO-RES'!$C$109,0)*V11</f>
        <v>0</v>
      </c>
      <c r="W66" s="2">
        <f>IF(AND(W$1&gt;='HYP-SCENARIO-RES'!$C$108, ModèleCalcREF!W$1&lt;='HYP-SCENARIO-RES'!$C$108+'HYP-SCENARIO-RES'!$C$109-1),'HYP-SCENARIO-RES'!$C$107/'HYP-SCENARIO-RES'!$C$109,0)*W11</f>
        <v>0</v>
      </c>
      <c r="X66" s="2">
        <f>IF(AND(X$1&gt;='HYP-SCENARIO-RES'!$C$108, ModèleCalcREF!X$1&lt;='HYP-SCENARIO-RES'!$C$108+'HYP-SCENARIO-RES'!$C$109-1),'HYP-SCENARIO-RES'!$C$107/'HYP-SCENARIO-RES'!$C$109,0)*X11</f>
        <v>0</v>
      </c>
      <c r="Y66" s="2">
        <f>IF(AND(Y$1&gt;='HYP-SCENARIO-RES'!$C$108, ModèleCalcREF!Y$1&lt;='HYP-SCENARIO-RES'!$C$108+'HYP-SCENARIO-RES'!$C$109-1),'HYP-SCENARIO-RES'!$C$107/'HYP-SCENARIO-RES'!$C$109,0)*Y11</f>
        <v>0</v>
      </c>
      <c r="Z66" s="2">
        <f>IF(AND(Z$1&gt;='HYP-SCENARIO-RES'!$C$108, ModèleCalcREF!Z$1&lt;='HYP-SCENARIO-RES'!$C$108+'HYP-SCENARIO-RES'!$C$109-1),'HYP-SCENARIO-RES'!$C$107/'HYP-SCENARIO-RES'!$C$109,0)*Z11</f>
        <v>0</v>
      </c>
      <c r="AA66" s="2">
        <f>IF(AND(AA$1&gt;='HYP-SCENARIO-RES'!$C$108, ModèleCalcREF!AA$1&lt;='HYP-SCENARIO-RES'!$C$108+'HYP-SCENARIO-RES'!$C$109-1),'HYP-SCENARIO-RES'!$C$107/'HYP-SCENARIO-RES'!$C$109,0)*AA11</f>
        <v>0</v>
      </c>
      <c r="AB66" s="2">
        <f>IF(AND(AB$1&gt;='HYP-SCENARIO-RES'!$C$108, ModèleCalcREF!AB$1&lt;='HYP-SCENARIO-RES'!$C$108+'HYP-SCENARIO-RES'!$C$109-1),'HYP-SCENARIO-RES'!$C$107/'HYP-SCENARIO-RES'!$C$109,0)*AB11</f>
        <v>0</v>
      </c>
      <c r="AC66" s="2">
        <f>IF(AND(AC$1&gt;='HYP-SCENARIO-RES'!$C$108, ModèleCalcREF!AC$1&lt;='HYP-SCENARIO-RES'!$C$108+'HYP-SCENARIO-RES'!$C$109-1),'HYP-SCENARIO-RES'!$C$107/'HYP-SCENARIO-RES'!$C$109,0)*AC11</f>
        <v>0</v>
      </c>
      <c r="AD66" s="2">
        <f>IF(AND(AD$1&gt;='HYP-SCENARIO-RES'!$C$108, ModèleCalcREF!AD$1&lt;='HYP-SCENARIO-RES'!$C$108+'HYP-SCENARIO-RES'!$C$109-1),'HYP-SCENARIO-RES'!$C$107/'HYP-SCENARIO-RES'!$C$109,0)*AD11</f>
        <v>0</v>
      </c>
      <c r="AE66" s="2">
        <f>IF(AND(AE$1&gt;='HYP-SCENARIO-RES'!$C$108, ModèleCalcREF!AE$1&lt;='HYP-SCENARIO-RES'!$C$108+'HYP-SCENARIO-RES'!$C$109-1),'HYP-SCENARIO-RES'!$C$107/'HYP-SCENARIO-RES'!$C$109,0)*AE11</f>
        <v>0</v>
      </c>
      <c r="AF66" s="2">
        <f>IF(AND(AF$1&gt;='HYP-SCENARIO-RES'!$C$108, ModèleCalcREF!AF$1&lt;='HYP-SCENARIO-RES'!$C$108+'HYP-SCENARIO-RES'!$C$109-1),'HYP-SCENARIO-RES'!$C$107/'HYP-SCENARIO-RES'!$C$109,0)*AF11</f>
        <v>0</v>
      </c>
      <c r="AG66" s="2">
        <f>IF(AND(AG$1&gt;='HYP-SCENARIO-RES'!$C$108, ModèleCalcREF!AG$1&lt;='HYP-SCENARIO-RES'!$C$108+'HYP-SCENARIO-RES'!$C$109-1),'HYP-SCENARIO-RES'!$C$107/'HYP-SCENARIO-RES'!$C$109,0)*AG11</f>
        <v>0</v>
      </c>
      <c r="AH66" s="2">
        <f>IF(AND(AH$1&gt;='HYP-SCENARIO-RES'!$C$108, ModèleCalcREF!AH$1&lt;='HYP-SCENARIO-RES'!$C$108+'HYP-SCENARIO-RES'!$C$109-1),'HYP-SCENARIO-RES'!$C$107/'HYP-SCENARIO-RES'!$C$109,0)*AH11</f>
        <v>0</v>
      </c>
      <c r="AI66" s="2">
        <f>IF(AND(AI$1&gt;='HYP-SCENARIO-RES'!$C$108, ModèleCalcREF!AI$1&lt;='HYP-SCENARIO-RES'!$C$108+'HYP-SCENARIO-RES'!$C$109-1),'HYP-SCENARIO-RES'!$C$107/'HYP-SCENARIO-RES'!$C$109,0)*AI11</f>
        <v>0</v>
      </c>
      <c r="AJ66" s="2">
        <f>IF(AND(AJ$1&gt;='HYP-SCENARIO-RES'!$C$108, ModèleCalcREF!AJ$1&lt;='HYP-SCENARIO-RES'!$C$108+'HYP-SCENARIO-RES'!$C$109-1),'HYP-SCENARIO-RES'!$C$107/'HYP-SCENARIO-RES'!$C$109,0)*AJ11</f>
        <v>0</v>
      </c>
      <c r="AK66" s="2">
        <f>IF(AND(AK$1&gt;='HYP-SCENARIO-RES'!$C$108, ModèleCalcREF!AK$1&lt;='HYP-SCENARIO-RES'!$C$108+'HYP-SCENARIO-RES'!$C$109-1),'HYP-SCENARIO-RES'!$C$107/'HYP-SCENARIO-RES'!$C$109,0)*AK11</f>
        <v>0</v>
      </c>
      <c r="AL66" s="2">
        <f>IF(AND(AL$1&gt;='HYP-SCENARIO-RES'!$C$108, ModèleCalcREF!AL$1&lt;='HYP-SCENARIO-RES'!$C$108+'HYP-SCENARIO-RES'!$C$109-1),'HYP-SCENARIO-RES'!$C$107/'HYP-SCENARIO-RES'!$C$109,0)*AL11</f>
        <v>0</v>
      </c>
      <c r="AM66" s="2">
        <f>IF(AND(AM$1&gt;='HYP-SCENARIO-RES'!$C$108, ModèleCalcREF!AM$1&lt;='HYP-SCENARIO-RES'!$C$108+'HYP-SCENARIO-RES'!$C$109-1),'HYP-SCENARIO-RES'!$C$107/'HYP-SCENARIO-RES'!$C$109,0)*AM11</f>
        <v>0</v>
      </c>
      <c r="AN66" s="2">
        <f>IF(AND(AN$1&gt;='HYP-SCENARIO-RES'!$C$108, ModèleCalcREF!AN$1&lt;='HYP-SCENARIO-RES'!$C$108+'HYP-SCENARIO-RES'!$C$109-1),'HYP-SCENARIO-RES'!$C$107/'HYP-SCENARIO-RES'!$C$109,0)*AN11</f>
        <v>0</v>
      </c>
      <c r="AO66" s="2">
        <f>IF(AND(AO$1&gt;='HYP-SCENARIO-RES'!$C$108, ModèleCalcREF!AO$1&lt;='HYP-SCENARIO-RES'!$C$108+'HYP-SCENARIO-RES'!$C$109-1),'HYP-SCENARIO-RES'!$C$107/'HYP-SCENARIO-RES'!$C$109,0)*AO11</f>
        <v>0</v>
      </c>
      <c r="AP66" s="2">
        <f>IF(AND(AP$1&gt;='HYP-SCENARIO-RES'!$C$108, ModèleCalcREF!AP$1&lt;='HYP-SCENARIO-RES'!$C$108+'HYP-SCENARIO-RES'!$C$109-1),'HYP-SCENARIO-RES'!$C$107/'HYP-SCENARIO-RES'!$C$109,0)*AP11</f>
        <v>0</v>
      </c>
      <c r="AQ66" s="2">
        <f>IF(AND(AQ$1&gt;='HYP-SCENARIO-RES'!$C$108, ModèleCalcREF!AQ$1&lt;='HYP-SCENARIO-RES'!$C$108+'HYP-SCENARIO-RES'!$C$109-1),'HYP-SCENARIO-RES'!$C$107/'HYP-SCENARIO-RES'!$C$109,0)*AQ11</f>
        <v>0</v>
      </c>
      <c r="AR66" s="2">
        <f>IF(AND(AR$1&gt;='HYP-SCENARIO-RES'!$C$108, ModèleCalcREF!AR$1&lt;='HYP-SCENARIO-RES'!$C$108+'HYP-SCENARIO-RES'!$C$109-1),'HYP-SCENARIO-RES'!$C$107/'HYP-SCENARIO-RES'!$C$109,0)*AR11</f>
        <v>0</v>
      </c>
    </row>
    <row r="67" spans="1:45" ht="12.75" customHeight="1"/>
    <row r="68" spans="1:45" s="30" customFormat="1" ht="12.75" customHeight="1">
      <c r="A68" s="30" t="s">
        <v>92</v>
      </c>
      <c r="B68" s="36" t="e">
        <f ca="1">B70</f>
        <v>#DIV/0!</v>
      </c>
    </row>
    <row r="69" spans="1:45" s="4" customFormat="1">
      <c r="A69" s="4" t="s">
        <v>92</v>
      </c>
      <c r="B69" s="60"/>
      <c r="C69" s="60" t="e">
        <f ca="1">C50-C60</f>
        <v>#DIV/0!</v>
      </c>
      <c r="D69" s="60" t="e">
        <f ca="1">C69+D50-D60</f>
        <v>#DIV/0!</v>
      </c>
      <c r="E69" s="60" t="e">
        <f ca="1">D69+E50-E60</f>
        <v>#DIV/0!</v>
      </c>
      <c r="F69" s="60" t="e">
        <f t="shared" ref="F69:AR69" ca="1" si="24">E69+F50-F60</f>
        <v>#DIV/0!</v>
      </c>
      <c r="G69" s="60" t="e">
        <f t="shared" ca="1" si="24"/>
        <v>#DIV/0!</v>
      </c>
      <c r="H69" s="60" t="e">
        <f t="shared" ca="1" si="24"/>
        <v>#DIV/0!</v>
      </c>
      <c r="I69" s="60" t="e">
        <f t="shared" ca="1" si="24"/>
        <v>#DIV/0!</v>
      </c>
      <c r="J69" s="60" t="e">
        <f t="shared" ca="1" si="24"/>
        <v>#DIV/0!</v>
      </c>
      <c r="K69" s="60" t="e">
        <f t="shared" ca="1" si="24"/>
        <v>#DIV/0!</v>
      </c>
      <c r="L69" s="60" t="e">
        <f t="shared" ca="1" si="24"/>
        <v>#DIV/0!</v>
      </c>
      <c r="M69" s="60" t="e">
        <f t="shared" ca="1" si="24"/>
        <v>#DIV/0!</v>
      </c>
      <c r="N69" s="60" t="e">
        <f t="shared" ca="1" si="24"/>
        <v>#DIV/0!</v>
      </c>
      <c r="O69" s="60" t="e">
        <f t="shared" ca="1" si="24"/>
        <v>#DIV/0!</v>
      </c>
      <c r="P69" s="60" t="e">
        <f t="shared" ca="1" si="24"/>
        <v>#DIV/0!</v>
      </c>
      <c r="Q69" s="60" t="e">
        <f t="shared" ca="1" si="24"/>
        <v>#DIV/0!</v>
      </c>
      <c r="R69" s="60" t="e">
        <f t="shared" ca="1" si="24"/>
        <v>#DIV/0!</v>
      </c>
      <c r="S69" s="60" t="e">
        <f t="shared" ca="1" si="24"/>
        <v>#DIV/0!</v>
      </c>
      <c r="T69" s="60" t="e">
        <f t="shared" ca="1" si="24"/>
        <v>#DIV/0!</v>
      </c>
      <c r="U69" s="60" t="e">
        <f t="shared" ca="1" si="24"/>
        <v>#DIV/0!</v>
      </c>
      <c r="V69" s="60" t="e">
        <f t="shared" ca="1" si="24"/>
        <v>#DIV/0!</v>
      </c>
      <c r="W69" s="60" t="e">
        <f t="shared" ca="1" si="24"/>
        <v>#DIV/0!</v>
      </c>
      <c r="X69" s="60" t="e">
        <f t="shared" ca="1" si="24"/>
        <v>#DIV/0!</v>
      </c>
      <c r="Y69" s="60" t="e">
        <f t="shared" ca="1" si="24"/>
        <v>#DIV/0!</v>
      </c>
      <c r="Z69" s="60" t="e">
        <f t="shared" ca="1" si="24"/>
        <v>#DIV/0!</v>
      </c>
      <c r="AA69" s="60" t="e">
        <f t="shared" ca="1" si="24"/>
        <v>#DIV/0!</v>
      </c>
      <c r="AB69" s="60" t="e">
        <f t="shared" ca="1" si="24"/>
        <v>#DIV/0!</v>
      </c>
      <c r="AC69" s="60" t="e">
        <f t="shared" ca="1" si="24"/>
        <v>#DIV/0!</v>
      </c>
      <c r="AD69" s="60" t="e">
        <f t="shared" ca="1" si="24"/>
        <v>#DIV/0!</v>
      </c>
      <c r="AE69" s="60" t="e">
        <f t="shared" ca="1" si="24"/>
        <v>#DIV/0!</v>
      </c>
      <c r="AF69" s="60" t="e">
        <f t="shared" ca="1" si="24"/>
        <v>#DIV/0!</v>
      </c>
      <c r="AG69" s="60" t="e">
        <f t="shared" ca="1" si="24"/>
        <v>#DIV/0!</v>
      </c>
      <c r="AH69" s="60" t="e">
        <f t="shared" ca="1" si="24"/>
        <v>#DIV/0!</v>
      </c>
      <c r="AI69" s="60" t="e">
        <f t="shared" ca="1" si="24"/>
        <v>#DIV/0!</v>
      </c>
      <c r="AJ69" s="60" t="e">
        <f t="shared" ca="1" si="24"/>
        <v>#DIV/0!</v>
      </c>
      <c r="AK69" s="60" t="e">
        <f t="shared" ca="1" si="24"/>
        <v>#DIV/0!</v>
      </c>
      <c r="AL69" s="60" t="e">
        <f t="shared" ca="1" si="24"/>
        <v>#DIV/0!</v>
      </c>
      <c r="AM69" s="60" t="e">
        <f t="shared" ca="1" si="24"/>
        <v>#DIV/0!</v>
      </c>
      <c r="AN69" s="60" t="e">
        <f t="shared" ca="1" si="24"/>
        <v>#DIV/0!</v>
      </c>
      <c r="AO69" s="60" t="e">
        <f t="shared" ca="1" si="24"/>
        <v>#DIV/0!</v>
      </c>
      <c r="AP69" s="60" t="e">
        <f t="shared" ca="1" si="24"/>
        <v>#DIV/0!</v>
      </c>
      <c r="AQ69" s="60" t="e">
        <f t="shared" ca="1" si="24"/>
        <v>#DIV/0!</v>
      </c>
      <c r="AR69" s="60" t="e">
        <f t="shared" ca="1" si="24"/>
        <v>#DIV/0!</v>
      </c>
    </row>
    <row r="70" spans="1:45" s="68" customFormat="1">
      <c r="A70" s="68" t="s">
        <v>128</v>
      </c>
      <c r="B70" s="69" t="e">
        <f ca="1">MIN(C69:AR69)</f>
        <v>#DIV/0!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</row>
    <row r="71" spans="1:45" s="4" customFormat="1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</row>
    <row r="73" spans="1:45" s="11" customFormat="1">
      <c r="A73" s="11" t="s">
        <v>37</v>
      </c>
      <c r="B73" s="57" t="e">
        <f ca="1">SUM(C73:AR73)</f>
        <v>#DIV/0!</v>
      </c>
      <c r="C73" s="57" t="e">
        <f t="shared" ref="C73:AH73" ca="1" si="25">-C50+C24-C33-C46</f>
        <v>#DIV/0!</v>
      </c>
      <c r="D73" s="57" t="e">
        <f t="shared" ca="1" si="25"/>
        <v>#DIV/0!</v>
      </c>
      <c r="E73" s="57" t="e">
        <f t="shared" ca="1" si="25"/>
        <v>#DIV/0!</v>
      </c>
      <c r="F73" s="57" t="e">
        <f t="shared" ca="1" si="25"/>
        <v>#DIV/0!</v>
      </c>
      <c r="G73" s="57" t="e">
        <f t="shared" ca="1" si="25"/>
        <v>#DIV/0!</v>
      </c>
      <c r="H73" s="57" t="e">
        <f t="shared" ca="1" si="25"/>
        <v>#DIV/0!</v>
      </c>
      <c r="I73" s="57" t="e">
        <f t="shared" ca="1" si="25"/>
        <v>#DIV/0!</v>
      </c>
      <c r="J73" s="57" t="e">
        <f t="shared" ca="1" si="25"/>
        <v>#DIV/0!</v>
      </c>
      <c r="K73" s="57" t="e">
        <f t="shared" ca="1" si="25"/>
        <v>#DIV/0!</v>
      </c>
      <c r="L73" s="57" t="e">
        <f t="shared" ca="1" si="25"/>
        <v>#DIV/0!</v>
      </c>
      <c r="M73" s="57" t="e">
        <f t="shared" ca="1" si="25"/>
        <v>#DIV/0!</v>
      </c>
      <c r="N73" s="57" t="e">
        <f t="shared" ca="1" si="25"/>
        <v>#DIV/0!</v>
      </c>
      <c r="O73" s="57" t="e">
        <f t="shared" ca="1" si="25"/>
        <v>#DIV/0!</v>
      </c>
      <c r="P73" s="57" t="e">
        <f t="shared" ca="1" si="25"/>
        <v>#DIV/0!</v>
      </c>
      <c r="Q73" s="57" t="e">
        <f t="shared" ca="1" si="25"/>
        <v>#DIV/0!</v>
      </c>
      <c r="R73" s="57" t="e">
        <f t="shared" ca="1" si="25"/>
        <v>#DIV/0!</v>
      </c>
      <c r="S73" s="57" t="e">
        <f t="shared" ca="1" si="25"/>
        <v>#DIV/0!</v>
      </c>
      <c r="T73" s="57" t="e">
        <f t="shared" ca="1" si="25"/>
        <v>#DIV/0!</v>
      </c>
      <c r="U73" s="57" t="e">
        <f t="shared" ca="1" si="25"/>
        <v>#DIV/0!</v>
      </c>
      <c r="V73" s="57" t="e">
        <f t="shared" ca="1" si="25"/>
        <v>#DIV/0!</v>
      </c>
      <c r="W73" s="57" t="e">
        <f t="shared" ca="1" si="25"/>
        <v>#DIV/0!</v>
      </c>
      <c r="X73" s="57" t="e">
        <f t="shared" ca="1" si="25"/>
        <v>#DIV/0!</v>
      </c>
      <c r="Y73" s="57" t="e">
        <f t="shared" ca="1" si="25"/>
        <v>#DIV/0!</v>
      </c>
      <c r="Z73" s="57" t="e">
        <f t="shared" ca="1" si="25"/>
        <v>#DIV/0!</v>
      </c>
      <c r="AA73" s="57" t="e">
        <f t="shared" ca="1" si="25"/>
        <v>#DIV/0!</v>
      </c>
      <c r="AB73" s="57" t="e">
        <f t="shared" ca="1" si="25"/>
        <v>#DIV/0!</v>
      </c>
      <c r="AC73" s="57" t="e">
        <f t="shared" ca="1" si="25"/>
        <v>#DIV/0!</v>
      </c>
      <c r="AD73" s="57" t="e">
        <f t="shared" ca="1" si="25"/>
        <v>#DIV/0!</v>
      </c>
      <c r="AE73" s="57" t="e">
        <f t="shared" ca="1" si="25"/>
        <v>#DIV/0!</v>
      </c>
      <c r="AF73" s="57" t="e">
        <f t="shared" ca="1" si="25"/>
        <v>#DIV/0!</v>
      </c>
      <c r="AG73" s="57" t="e">
        <f t="shared" ca="1" si="25"/>
        <v>#DIV/0!</v>
      </c>
      <c r="AH73" s="57" t="e">
        <f t="shared" ca="1" si="25"/>
        <v>#DIV/0!</v>
      </c>
      <c r="AI73" s="57" t="e">
        <f ca="1">-AI50+AI24-AI33-AI46+$B$68</f>
        <v>#DIV/0!</v>
      </c>
      <c r="AJ73" s="57" t="e">
        <f t="shared" ref="AJ73:AS73" ca="1" si="26">-AJ50+AJ24-AJ33-AJ46</f>
        <v>#DIV/0!</v>
      </c>
      <c r="AK73" s="57" t="e">
        <f t="shared" ca="1" si="26"/>
        <v>#DIV/0!</v>
      </c>
      <c r="AL73" s="57" t="e">
        <f t="shared" ca="1" si="26"/>
        <v>#DIV/0!</v>
      </c>
      <c r="AM73" s="57" t="e">
        <f t="shared" ca="1" si="26"/>
        <v>#DIV/0!</v>
      </c>
      <c r="AN73" s="57" t="e">
        <f t="shared" ca="1" si="26"/>
        <v>#DIV/0!</v>
      </c>
      <c r="AO73" s="57" t="e">
        <f t="shared" ca="1" si="26"/>
        <v>#DIV/0!</v>
      </c>
      <c r="AP73" s="57" t="e">
        <f t="shared" ca="1" si="26"/>
        <v>#DIV/0!</v>
      </c>
      <c r="AQ73" s="57" t="e">
        <f t="shared" ca="1" si="26"/>
        <v>#DIV/0!</v>
      </c>
      <c r="AR73" s="57" t="e">
        <f t="shared" ca="1" si="26"/>
        <v>#DIV/0!</v>
      </c>
      <c r="AS73" s="57">
        <f t="shared" si="26"/>
        <v>0</v>
      </c>
    </row>
    <row r="74" spans="1:45">
      <c r="B74" s="57">
        <f t="shared" ref="B74:B75" si="27">SUM(C74:AR74)</f>
        <v>0</v>
      </c>
    </row>
    <row r="75" spans="1:45" s="11" customFormat="1">
      <c r="A75" s="11" t="s">
        <v>38</v>
      </c>
      <c r="B75" s="57" t="e">
        <f t="shared" ca="1" si="27"/>
        <v>#DIV/0!</v>
      </c>
      <c r="C75" s="57" t="e">
        <f ca="1">C73/(1+'HYP-SCENARIO-RES'!$C$29)^ModèleCalcREF!C$1</f>
        <v>#DIV/0!</v>
      </c>
      <c r="D75" s="57" t="e">
        <f ca="1">D73/(1+'HYP-SCENARIO-RES'!$C$29)^ModèleCalcREF!D$1</f>
        <v>#DIV/0!</v>
      </c>
      <c r="E75" s="57" t="e">
        <f ca="1">E73/(1+'HYP-SCENARIO-RES'!$C$29)^ModèleCalcREF!E$1</f>
        <v>#DIV/0!</v>
      </c>
      <c r="F75" s="57" t="e">
        <f ca="1">F73/(1+'HYP-SCENARIO-RES'!$C$29)^ModèleCalcREF!F$1</f>
        <v>#DIV/0!</v>
      </c>
      <c r="G75" s="57" t="e">
        <f ca="1">G73/(1+'HYP-SCENARIO-RES'!$C$29)^ModèleCalcREF!G$1</f>
        <v>#DIV/0!</v>
      </c>
      <c r="H75" s="57" t="e">
        <f ca="1">H73/(1+'HYP-SCENARIO-RES'!$C$29)^ModèleCalcREF!H$1</f>
        <v>#DIV/0!</v>
      </c>
      <c r="I75" s="57" t="e">
        <f ca="1">I73/(1+'HYP-SCENARIO-RES'!$C$29)^ModèleCalcREF!I$1</f>
        <v>#DIV/0!</v>
      </c>
      <c r="J75" s="57" t="e">
        <f ca="1">J73/(1+'HYP-SCENARIO-RES'!$C$29)^ModèleCalcREF!J$1</f>
        <v>#DIV/0!</v>
      </c>
      <c r="K75" s="57" t="e">
        <f ca="1">K73/(1+'HYP-SCENARIO-RES'!$C$29)^ModèleCalcREF!K$1</f>
        <v>#DIV/0!</v>
      </c>
      <c r="L75" s="57" t="e">
        <f ca="1">L73/(1+'HYP-SCENARIO-RES'!$C$29)^ModèleCalcREF!L$1</f>
        <v>#DIV/0!</v>
      </c>
      <c r="M75" s="57" t="e">
        <f ca="1">M73/(1+'HYP-SCENARIO-RES'!$C$29)^ModèleCalcREF!M$1</f>
        <v>#DIV/0!</v>
      </c>
      <c r="N75" s="57" t="e">
        <f ca="1">N73/(1+'HYP-SCENARIO-RES'!$C$29)^ModèleCalcREF!N$1</f>
        <v>#DIV/0!</v>
      </c>
      <c r="O75" s="57" t="e">
        <f ca="1">O73/(1+'HYP-SCENARIO-RES'!$C$29)^ModèleCalcREF!O$1</f>
        <v>#DIV/0!</v>
      </c>
      <c r="P75" s="57" t="e">
        <f ca="1">P73/(1+'HYP-SCENARIO-RES'!$C$29)^ModèleCalcREF!P$1</f>
        <v>#DIV/0!</v>
      </c>
      <c r="Q75" s="57" t="e">
        <f ca="1">Q73/(1+'HYP-SCENARIO-RES'!$C$29)^ModèleCalcREF!Q$1</f>
        <v>#DIV/0!</v>
      </c>
      <c r="R75" s="57" t="e">
        <f ca="1">R73/(1+'HYP-SCENARIO-RES'!$C$29)^ModèleCalcREF!R$1</f>
        <v>#DIV/0!</v>
      </c>
      <c r="S75" s="57" t="e">
        <f ca="1">S73/(1+'HYP-SCENARIO-RES'!$C$29)^ModèleCalcREF!S$1</f>
        <v>#DIV/0!</v>
      </c>
      <c r="T75" s="57" t="e">
        <f ca="1">T73/(1+'HYP-SCENARIO-RES'!$C$29)^ModèleCalcREF!T$1</f>
        <v>#DIV/0!</v>
      </c>
      <c r="U75" s="57" t="e">
        <f ca="1">U73/(1+'HYP-SCENARIO-RES'!$C$29)^ModèleCalcREF!U$1</f>
        <v>#DIV/0!</v>
      </c>
      <c r="V75" s="57" t="e">
        <f ca="1">V73/(1+'HYP-SCENARIO-RES'!$C$29)^ModèleCalcREF!V$1</f>
        <v>#DIV/0!</v>
      </c>
      <c r="W75" s="57" t="e">
        <f ca="1">W73/(1+'HYP-SCENARIO-RES'!$C$29)^ModèleCalcREF!W$1</f>
        <v>#DIV/0!</v>
      </c>
      <c r="X75" s="57" t="e">
        <f ca="1">X73/(1+'HYP-SCENARIO-RES'!$C$29)^ModèleCalcREF!X$1</f>
        <v>#DIV/0!</v>
      </c>
      <c r="Y75" s="57" t="e">
        <f ca="1">Y73/(1+'HYP-SCENARIO-RES'!$C$29)^ModèleCalcREF!Y$1</f>
        <v>#DIV/0!</v>
      </c>
      <c r="Z75" s="57" t="e">
        <f ca="1">Z73/(1+'HYP-SCENARIO-RES'!$C$29)^ModèleCalcREF!Z$1</f>
        <v>#DIV/0!</v>
      </c>
      <c r="AA75" s="57" t="e">
        <f ca="1">AA73/(1+'HYP-SCENARIO-RES'!$C$29)^ModèleCalcREF!AA$1</f>
        <v>#DIV/0!</v>
      </c>
      <c r="AB75" s="57" t="e">
        <f ca="1">AB73/(1+'HYP-SCENARIO-RES'!$C$29)^ModèleCalcREF!AB$1</f>
        <v>#DIV/0!</v>
      </c>
      <c r="AC75" s="57" t="e">
        <f ca="1">AC73/(1+'HYP-SCENARIO-RES'!$C$29)^ModèleCalcREF!AC$1</f>
        <v>#DIV/0!</v>
      </c>
      <c r="AD75" s="57" t="e">
        <f ca="1">AD73/(1+'HYP-SCENARIO-RES'!$C$29)^ModèleCalcREF!AD$1</f>
        <v>#DIV/0!</v>
      </c>
      <c r="AE75" s="57" t="e">
        <f ca="1">AE73/(1+'HYP-SCENARIO-RES'!$C$29)^ModèleCalcREF!AE$1</f>
        <v>#DIV/0!</v>
      </c>
      <c r="AF75" s="57" t="e">
        <f ca="1">AF73/(1+'HYP-SCENARIO-RES'!$C$29)^ModèleCalcREF!AF$1</f>
        <v>#DIV/0!</v>
      </c>
      <c r="AG75" s="57" t="e">
        <f ca="1">AG73/(1+'HYP-SCENARIO-RES'!$C$29)^ModèleCalcREF!AG$1</f>
        <v>#DIV/0!</v>
      </c>
      <c r="AH75" s="57" t="e">
        <f ca="1">AH73/(1+'HYP-SCENARIO-RES'!$C$29)^ModèleCalcREF!AH$1</f>
        <v>#DIV/0!</v>
      </c>
      <c r="AI75" s="57" t="e">
        <f ca="1">AI73/(1+'HYP-SCENARIO-RES'!$C$29)^ModèleCalcREF!AI$1</f>
        <v>#DIV/0!</v>
      </c>
      <c r="AJ75" s="57" t="e">
        <f ca="1">AJ73/(1+'HYP-SCENARIO-RES'!$C$29)^ModèleCalcREF!AJ$1</f>
        <v>#DIV/0!</v>
      </c>
      <c r="AK75" s="57" t="e">
        <f ca="1">AK73/(1+'HYP-SCENARIO-RES'!$C$29)^ModèleCalcREF!AK$1</f>
        <v>#DIV/0!</v>
      </c>
      <c r="AL75" s="57" t="e">
        <f ca="1">AL73/(1+'HYP-SCENARIO-RES'!$C$29)^ModèleCalcREF!AL$1</f>
        <v>#DIV/0!</v>
      </c>
      <c r="AM75" s="57" t="e">
        <f ca="1">AM73/(1+'HYP-SCENARIO-RES'!$C$29)^ModèleCalcREF!AM$1</f>
        <v>#DIV/0!</v>
      </c>
      <c r="AN75" s="57" t="e">
        <f ca="1">AN73/(1+'HYP-SCENARIO-RES'!$C$29)^ModèleCalcREF!AN$1</f>
        <v>#DIV/0!</v>
      </c>
      <c r="AO75" s="57" t="e">
        <f ca="1">AO73/(1+'HYP-SCENARIO-RES'!$C$29)^ModèleCalcREF!AO$1</f>
        <v>#DIV/0!</v>
      </c>
      <c r="AP75" s="57" t="e">
        <f ca="1">AP73/(1+'HYP-SCENARIO-RES'!$C$29)^ModèleCalcREF!AP$1</f>
        <v>#DIV/0!</v>
      </c>
      <c r="AQ75" s="57" t="e">
        <f ca="1">AQ73/(1+'HYP-SCENARIO-RES'!$C$29)^ModèleCalcREF!AQ$1</f>
        <v>#DIV/0!</v>
      </c>
      <c r="AR75" s="57" t="e">
        <f ca="1">AR73/(1+'HYP-SCENARIO-RES'!$C$29)^ModèleCalcREF!AR$1</f>
        <v>#DIV/0!</v>
      </c>
    </row>
    <row r="77" spans="1:45" s="11" customFormat="1">
      <c r="A77" s="11" t="s">
        <v>40</v>
      </c>
      <c r="C77" s="57" t="e">
        <f ca="1">C75</f>
        <v>#DIV/0!</v>
      </c>
      <c r="D77" s="57" t="e">
        <f ca="1">C77+D75</f>
        <v>#DIV/0!</v>
      </c>
      <c r="E77" s="57" t="e">
        <f ca="1">D77+E75</f>
        <v>#DIV/0!</v>
      </c>
      <c r="F77" s="57" t="e">
        <f t="shared" ref="F77:AI77" ca="1" si="28">E77+F75</f>
        <v>#DIV/0!</v>
      </c>
      <c r="G77" s="57" t="e">
        <f t="shared" ca="1" si="28"/>
        <v>#DIV/0!</v>
      </c>
      <c r="H77" s="57" t="e">
        <f t="shared" ca="1" si="28"/>
        <v>#DIV/0!</v>
      </c>
      <c r="I77" s="57" t="e">
        <f t="shared" ca="1" si="28"/>
        <v>#DIV/0!</v>
      </c>
      <c r="J77" s="57" t="e">
        <f t="shared" ca="1" si="28"/>
        <v>#DIV/0!</v>
      </c>
      <c r="K77" s="57" t="e">
        <f t="shared" ca="1" si="28"/>
        <v>#DIV/0!</v>
      </c>
      <c r="L77" s="57" t="e">
        <f t="shared" ca="1" si="28"/>
        <v>#DIV/0!</v>
      </c>
      <c r="M77" s="57" t="e">
        <f t="shared" ca="1" si="28"/>
        <v>#DIV/0!</v>
      </c>
      <c r="N77" s="57" t="e">
        <f t="shared" ca="1" si="28"/>
        <v>#DIV/0!</v>
      </c>
      <c r="O77" s="57" t="e">
        <f t="shared" ca="1" si="28"/>
        <v>#DIV/0!</v>
      </c>
      <c r="P77" s="57" t="e">
        <f t="shared" ca="1" si="28"/>
        <v>#DIV/0!</v>
      </c>
      <c r="Q77" s="57" t="e">
        <f t="shared" ca="1" si="28"/>
        <v>#DIV/0!</v>
      </c>
      <c r="R77" s="57" t="e">
        <f t="shared" ca="1" si="28"/>
        <v>#DIV/0!</v>
      </c>
      <c r="S77" s="57" t="e">
        <f t="shared" ca="1" si="28"/>
        <v>#DIV/0!</v>
      </c>
      <c r="T77" s="57" t="e">
        <f t="shared" ca="1" si="28"/>
        <v>#DIV/0!</v>
      </c>
      <c r="U77" s="57" t="e">
        <f t="shared" ca="1" si="28"/>
        <v>#DIV/0!</v>
      </c>
      <c r="V77" s="57" t="e">
        <f t="shared" ca="1" si="28"/>
        <v>#DIV/0!</v>
      </c>
      <c r="W77" s="57" t="e">
        <f t="shared" ca="1" si="28"/>
        <v>#DIV/0!</v>
      </c>
      <c r="X77" s="57" t="e">
        <f t="shared" ca="1" si="28"/>
        <v>#DIV/0!</v>
      </c>
      <c r="Y77" s="57" t="e">
        <f t="shared" ca="1" si="28"/>
        <v>#DIV/0!</v>
      </c>
      <c r="Z77" s="57" t="e">
        <f t="shared" ca="1" si="28"/>
        <v>#DIV/0!</v>
      </c>
      <c r="AA77" s="57" t="e">
        <f t="shared" ca="1" si="28"/>
        <v>#DIV/0!</v>
      </c>
      <c r="AB77" s="57" t="e">
        <f t="shared" ca="1" si="28"/>
        <v>#DIV/0!</v>
      </c>
      <c r="AC77" s="57" t="e">
        <f t="shared" ca="1" si="28"/>
        <v>#DIV/0!</v>
      </c>
      <c r="AD77" s="57" t="e">
        <f t="shared" ca="1" si="28"/>
        <v>#DIV/0!</v>
      </c>
      <c r="AE77" s="57" t="e">
        <f t="shared" ca="1" si="28"/>
        <v>#DIV/0!</v>
      </c>
      <c r="AF77" s="57" t="e">
        <f t="shared" ca="1" si="28"/>
        <v>#DIV/0!</v>
      </c>
      <c r="AG77" s="57" t="e">
        <f t="shared" ca="1" si="28"/>
        <v>#DIV/0!</v>
      </c>
      <c r="AH77" s="57" t="e">
        <f t="shared" ca="1" si="28"/>
        <v>#DIV/0!</v>
      </c>
      <c r="AI77" s="57" t="e">
        <f t="shared" ca="1" si="28"/>
        <v>#DIV/0!</v>
      </c>
    </row>
    <row r="79" spans="1:45" s="12" customFormat="1">
      <c r="A79" s="12" t="s">
        <v>4</v>
      </c>
      <c r="B79" s="58" t="e">
        <f ca="1">SUM(C75:AR75)</f>
        <v>#DIV/0!</v>
      </c>
    </row>
    <row r="80" spans="1:45" s="12" customFormat="1"/>
    <row r="81" spans="1:2" s="12" customFormat="1">
      <c r="A81" s="12" t="s">
        <v>5</v>
      </c>
      <c r="B81" s="59" t="e">
        <f ca="1">IRR(C73:AR73)</f>
        <v>#VALUE!</v>
      </c>
    </row>
    <row r="82" spans="1:2" s="12" customFormat="1"/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82"/>
  <sheetViews>
    <sheetView showZeros="0" workbookViewId="0">
      <pane ySplit="2" topLeftCell="A3" activePane="bottomLeft" state="frozen"/>
      <selection pane="bottomLeft" activeCell="A55" sqref="A55"/>
    </sheetView>
  </sheetViews>
  <sheetFormatPr baseColWidth="10" defaultRowHeight="11.25"/>
  <cols>
    <col min="1" max="1" width="32.5703125" style="2" customWidth="1"/>
    <col min="2" max="34" width="11.42578125" style="2"/>
    <col min="35" max="35" width="8.7109375" style="2" bestFit="1" customWidth="1"/>
    <col min="36" max="16384" width="11.42578125" style="2"/>
  </cols>
  <sheetData>
    <row r="1" spans="1:44" s="9" customFormat="1">
      <c r="A1" s="9" t="s">
        <v>8</v>
      </c>
      <c r="C1" s="9">
        <v>0</v>
      </c>
      <c r="D1" s="9">
        <v>1</v>
      </c>
      <c r="E1" s="9">
        <v>2</v>
      </c>
      <c r="F1" s="9">
        <v>3</v>
      </c>
      <c r="G1" s="9">
        <v>4</v>
      </c>
      <c r="H1" s="9">
        <v>5</v>
      </c>
      <c r="I1" s="9">
        <v>6</v>
      </c>
      <c r="J1" s="9">
        <v>7</v>
      </c>
      <c r="K1" s="9">
        <v>8</v>
      </c>
      <c r="L1" s="9">
        <v>9</v>
      </c>
      <c r="M1" s="9">
        <v>10</v>
      </c>
      <c r="N1" s="9">
        <v>11</v>
      </c>
      <c r="O1" s="9">
        <v>12</v>
      </c>
      <c r="P1" s="9">
        <v>13</v>
      </c>
      <c r="Q1" s="9">
        <v>14</v>
      </c>
      <c r="R1" s="9">
        <v>15</v>
      </c>
      <c r="S1" s="9">
        <v>16</v>
      </c>
      <c r="T1" s="9">
        <v>17</v>
      </c>
      <c r="U1" s="9">
        <v>18</v>
      </c>
      <c r="V1" s="9">
        <v>19</v>
      </c>
      <c r="W1" s="9">
        <v>20</v>
      </c>
      <c r="X1" s="9">
        <v>21</v>
      </c>
      <c r="Y1" s="9">
        <v>22</v>
      </c>
      <c r="Z1" s="9">
        <v>23</v>
      </c>
      <c r="AA1" s="9">
        <v>24</v>
      </c>
      <c r="AB1" s="9">
        <v>25</v>
      </c>
      <c r="AC1" s="9">
        <v>26</v>
      </c>
      <c r="AD1" s="9">
        <v>27</v>
      </c>
      <c r="AE1" s="9">
        <v>28</v>
      </c>
      <c r="AF1" s="9">
        <v>29</v>
      </c>
      <c r="AG1" s="9">
        <v>30</v>
      </c>
      <c r="AH1" s="9">
        <v>31</v>
      </c>
      <c r="AI1" s="9">
        <v>32</v>
      </c>
      <c r="AJ1" s="9">
        <v>33</v>
      </c>
      <c r="AK1" s="9">
        <v>34</v>
      </c>
      <c r="AL1" s="9">
        <v>35</v>
      </c>
      <c r="AM1" s="9">
        <v>36</v>
      </c>
      <c r="AN1" s="9">
        <v>37</v>
      </c>
      <c r="AO1" s="9">
        <v>38</v>
      </c>
      <c r="AP1" s="9">
        <v>39</v>
      </c>
      <c r="AQ1" s="9">
        <v>40</v>
      </c>
      <c r="AR1" s="9">
        <v>41</v>
      </c>
    </row>
    <row r="2" spans="1:44" s="9" customFormat="1">
      <c r="A2" s="9" t="s">
        <v>6</v>
      </c>
      <c r="C2" s="56">
        <f>'HYP-SCENARIO-RES'!B8</f>
        <v>2014</v>
      </c>
      <c r="D2" s="56">
        <f>C2+1</f>
        <v>2015</v>
      </c>
      <c r="E2" s="56">
        <f t="shared" ref="E2:AR2" si="0">D2+1</f>
        <v>2016</v>
      </c>
      <c r="F2" s="56">
        <f t="shared" si="0"/>
        <v>2017</v>
      </c>
      <c r="G2" s="56">
        <f t="shared" si="0"/>
        <v>2018</v>
      </c>
      <c r="H2" s="56">
        <f t="shared" si="0"/>
        <v>2019</v>
      </c>
      <c r="I2" s="56">
        <f t="shared" si="0"/>
        <v>2020</v>
      </c>
      <c r="J2" s="56">
        <f t="shared" si="0"/>
        <v>2021</v>
      </c>
      <c r="K2" s="56">
        <f t="shared" si="0"/>
        <v>2022</v>
      </c>
      <c r="L2" s="56">
        <f t="shared" si="0"/>
        <v>2023</v>
      </c>
      <c r="M2" s="56">
        <f t="shared" si="0"/>
        <v>2024</v>
      </c>
      <c r="N2" s="56">
        <f t="shared" si="0"/>
        <v>2025</v>
      </c>
      <c r="O2" s="56">
        <f t="shared" si="0"/>
        <v>2026</v>
      </c>
      <c r="P2" s="56">
        <f t="shared" si="0"/>
        <v>2027</v>
      </c>
      <c r="Q2" s="56">
        <f t="shared" si="0"/>
        <v>2028</v>
      </c>
      <c r="R2" s="56">
        <f t="shared" si="0"/>
        <v>2029</v>
      </c>
      <c r="S2" s="56">
        <f t="shared" si="0"/>
        <v>2030</v>
      </c>
      <c r="T2" s="56">
        <f t="shared" si="0"/>
        <v>2031</v>
      </c>
      <c r="U2" s="56">
        <f t="shared" si="0"/>
        <v>2032</v>
      </c>
      <c r="V2" s="56">
        <f t="shared" si="0"/>
        <v>2033</v>
      </c>
      <c r="W2" s="56">
        <f t="shared" si="0"/>
        <v>2034</v>
      </c>
      <c r="X2" s="56">
        <f t="shared" si="0"/>
        <v>2035</v>
      </c>
      <c r="Y2" s="56">
        <f t="shared" si="0"/>
        <v>2036</v>
      </c>
      <c r="Z2" s="56">
        <f t="shared" si="0"/>
        <v>2037</v>
      </c>
      <c r="AA2" s="56">
        <f t="shared" si="0"/>
        <v>2038</v>
      </c>
      <c r="AB2" s="56">
        <f t="shared" si="0"/>
        <v>2039</v>
      </c>
      <c r="AC2" s="56">
        <f t="shared" si="0"/>
        <v>2040</v>
      </c>
      <c r="AD2" s="56">
        <f t="shared" si="0"/>
        <v>2041</v>
      </c>
      <c r="AE2" s="56">
        <f t="shared" si="0"/>
        <v>2042</v>
      </c>
      <c r="AF2" s="56">
        <f t="shared" si="0"/>
        <v>2043</v>
      </c>
      <c r="AG2" s="56">
        <f t="shared" si="0"/>
        <v>2044</v>
      </c>
      <c r="AH2" s="56">
        <f t="shared" si="0"/>
        <v>2045</v>
      </c>
      <c r="AI2" s="56">
        <f t="shared" si="0"/>
        <v>2046</v>
      </c>
      <c r="AJ2" s="56">
        <f t="shared" si="0"/>
        <v>2047</v>
      </c>
      <c r="AK2" s="56">
        <f t="shared" si="0"/>
        <v>2048</v>
      </c>
      <c r="AL2" s="56">
        <f t="shared" si="0"/>
        <v>2049</v>
      </c>
      <c r="AM2" s="56">
        <f t="shared" si="0"/>
        <v>2050</v>
      </c>
      <c r="AN2" s="56">
        <f t="shared" si="0"/>
        <v>2051</v>
      </c>
      <c r="AO2" s="56">
        <f t="shared" si="0"/>
        <v>2052</v>
      </c>
      <c r="AP2" s="56">
        <f t="shared" si="0"/>
        <v>2053</v>
      </c>
      <c r="AQ2" s="56">
        <f t="shared" si="0"/>
        <v>2054</v>
      </c>
      <c r="AR2" s="56">
        <f t="shared" si="0"/>
        <v>2055</v>
      </c>
    </row>
    <row r="4" spans="1:44">
      <c r="A4" s="8" t="s">
        <v>7</v>
      </c>
    </row>
    <row r="6" spans="1:44" s="9" customFormat="1">
      <c r="A6" s="9" t="s">
        <v>24</v>
      </c>
    </row>
    <row r="8" spans="1:44" s="30" customFormat="1">
      <c r="A8" s="30" t="s">
        <v>25</v>
      </c>
    </row>
    <row r="9" spans="1:44" s="11" customFormat="1"/>
    <row r="10" spans="1:44">
      <c r="A10" s="2" t="s">
        <v>135</v>
      </c>
      <c r="C10" s="2" t="b">
        <f>IF(AND((C1&gt;='HYP-SCENARIO-RES'!$D$73),('HYP-SCENARIO-RES'!$D$74&gt;ModèleCalcCompar!C1-'HYP-SCENARIO-RES'!$D$73)),TRUE,FALSE)</f>
        <v>0</v>
      </c>
      <c r="D10" s="2" t="b">
        <f>IF(AND((D1&gt;='HYP-SCENARIO-RES'!$D$73),('HYP-SCENARIO-RES'!$D$74&gt;ModèleCalcCompar!D1-'HYP-SCENARIO-RES'!$D$73)),TRUE,FALSE)</f>
        <v>0</v>
      </c>
      <c r="E10" s="2" t="b">
        <f>IF(AND((E1&gt;='HYP-SCENARIO-RES'!$D$73),('HYP-SCENARIO-RES'!$D$74&gt;ModèleCalcCompar!E1-'HYP-SCENARIO-RES'!$D$73)),TRUE,FALSE)</f>
        <v>0</v>
      </c>
      <c r="F10" s="2" t="b">
        <f>IF(AND((F1&gt;='HYP-SCENARIO-RES'!$D$73),('HYP-SCENARIO-RES'!$D$74&gt;ModèleCalcCompar!F1-'HYP-SCENARIO-RES'!$D$73)),TRUE,FALSE)</f>
        <v>0</v>
      </c>
      <c r="G10" s="2" t="b">
        <f>IF(AND((G1&gt;='HYP-SCENARIO-RES'!$D$73),('HYP-SCENARIO-RES'!$D$74&gt;ModèleCalcCompar!G1-'HYP-SCENARIO-RES'!$D$73)),TRUE,FALSE)</f>
        <v>0</v>
      </c>
      <c r="H10" s="2" t="b">
        <f>IF(AND((H1&gt;='HYP-SCENARIO-RES'!$D$73),('HYP-SCENARIO-RES'!$D$74&gt;ModèleCalcCompar!H1-'HYP-SCENARIO-RES'!$D$73)),TRUE,FALSE)</f>
        <v>0</v>
      </c>
      <c r="I10" s="2" t="b">
        <f>IF(AND((I1&gt;='HYP-SCENARIO-RES'!$D$73),('HYP-SCENARIO-RES'!$D$74&gt;ModèleCalcCompar!I1-'HYP-SCENARIO-RES'!$D$73)),TRUE,FALSE)</f>
        <v>0</v>
      </c>
      <c r="J10" s="2" t="b">
        <f>IF(AND((J1&gt;='HYP-SCENARIO-RES'!$D$73),('HYP-SCENARIO-RES'!$D$74&gt;ModèleCalcCompar!J1-'HYP-SCENARIO-RES'!$D$73)),TRUE,FALSE)</f>
        <v>0</v>
      </c>
      <c r="K10" s="2" t="b">
        <f>IF(AND((K1&gt;='HYP-SCENARIO-RES'!$D$73),('HYP-SCENARIO-RES'!$D$74&gt;ModèleCalcCompar!K1-'HYP-SCENARIO-RES'!$D$73)),TRUE,FALSE)</f>
        <v>0</v>
      </c>
      <c r="L10" s="2" t="b">
        <f>IF(AND((L1&gt;='HYP-SCENARIO-RES'!$D$73),('HYP-SCENARIO-RES'!$D$74&gt;ModèleCalcCompar!L1-'HYP-SCENARIO-RES'!$D$73)),TRUE,FALSE)</f>
        <v>0</v>
      </c>
      <c r="M10" s="2" t="b">
        <f>IF(AND((M1&gt;='HYP-SCENARIO-RES'!$D$73),('HYP-SCENARIO-RES'!$D$74&gt;ModèleCalcCompar!M1-'HYP-SCENARIO-RES'!$D$73)),TRUE,FALSE)</f>
        <v>0</v>
      </c>
      <c r="N10" s="2" t="b">
        <f>IF(AND((N1&gt;='HYP-SCENARIO-RES'!$D$73),('HYP-SCENARIO-RES'!$D$74&gt;ModèleCalcCompar!N1-'HYP-SCENARIO-RES'!$D$73)),TRUE,FALSE)</f>
        <v>0</v>
      </c>
      <c r="O10" s="2" t="b">
        <f>IF(AND((O1&gt;='HYP-SCENARIO-RES'!$D$73),('HYP-SCENARIO-RES'!$D$74&gt;ModèleCalcCompar!O1-'HYP-SCENARIO-RES'!$D$73)),TRUE,FALSE)</f>
        <v>0</v>
      </c>
      <c r="P10" s="2" t="b">
        <f>IF(AND((P1&gt;='HYP-SCENARIO-RES'!$D$73),('HYP-SCENARIO-RES'!$D$74&gt;ModèleCalcCompar!P1-'HYP-SCENARIO-RES'!$D$73)),TRUE,FALSE)</f>
        <v>0</v>
      </c>
      <c r="Q10" s="2" t="b">
        <f>IF(AND((Q1&gt;='HYP-SCENARIO-RES'!$D$73),('HYP-SCENARIO-RES'!$D$74&gt;ModèleCalcCompar!Q1-'HYP-SCENARIO-RES'!$D$73)),TRUE,FALSE)</f>
        <v>0</v>
      </c>
      <c r="R10" s="2" t="b">
        <f>IF(AND((R1&gt;='HYP-SCENARIO-RES'!$D$73),('HYP-SCENARIO-RES'!$D$74&gt;ModèleCalcCompar!R1-'HYP-SCENARIO-RES'!$D$73)),TRUE,FALSE)</f>
        <v>0</v>
      </c>
      <c r="S10" s="2" t="b">
        <f>IF(AND((S1&gt;='HYP-SCENARIO-RES'!$D$73),('HYP-SCENARIO-RES'!$D$74&gt;ModèleCalcCompar!S1-'HYP-SCENARIO-RES'!$D$73)),TRUE,FALSE)</f>
        <v>0</v>
      </c>
      <c r="T10" s="2" t="b">
        <f>IF(AND((T1&gt;='HYP-SCENARIO-RES'!$D$73),('HYP-SCENARIO-RES'!$D$74&gt;ModèleCalcCompar!T1-'HYP-SCENARIO-RES'!$D$73)),TRUE,FALSE)</f>
        <v>0</v>
      </c>
      <c r="U10" s="2" t="b">
        <f>IF(AND((U1&gt;='HYP-SCENARIO-RES'!$D$73),('HYP-SCENARIO-RES'!$D$74&gt;ModèleCalcCompar!U1-'HYP-SCENARIO-RES'!$D$73)),TRUE,FALSE)</f>
        <v>0</v>
      </c>
      <c r="V10" s="2" t="b">
        <f>IF(AND((V1&gt;='HYP-SCENARIO-RES'!$D$73),('HYP-SCENARIO-RES'!$D$74&gt;ModèleCalcCompar!V1-'HYP-SCENARIO-RES'!$D$73)),TRUE,FALSE)</f>
        <v>0</v>
      </c>
      <c r="W10" s="2" t="b">
        <f>IF(AND((W1&gt;='HYP-SCENARIO-RES'!$D$73),('HYP-SCENARIO-RES'!$D$74&gt;ModèleCalcCompar!W1-'HYP-SCENARIO-RES'!$D$73)),TRUE,FALSE)</f>
        <v>0</v>
      </c>
      <c r="X10" s="2" t="b">
        <f>IF(AND((X1&gt;='HYP-SCENARIO-RES'!$D$73),('HYP-SCENARIO-RES'!$D$74&gt;ModèleCalcCompar!X1-'HYP-SCENARIO-RES'!$D$73)),TRUE,FALSE)</f>
        <v>0</v>
      </c>
      <c r="Y10" s="2" t="b">
        <f>IF(AND((Y1&gt;='HYP-SCENARIO-RES'!$D$73),('HYP-SCENARIO-RES'!$D$74&gt;ModèleCalcCompar!Y1-'HYP-SCENARIO-RES'!$D$73)),TRUE,FALSE)</f>
        <v>0</v>
      </c>
      <c r="Z10" s="2" t="b">
        <f>IF(AND((Z1&gt;='HYP-SCENARIO-RES'!$D$73),('HYP-SCENARIO-RES'!$D$74&gt;ModèleCalcCompar!Z1-'HYP-SCENARIO-RES'!$D$73)),TRUE,FALSE)</f>
        <v>0</v>
      </c>
      <c r="AA10" s="2" t="b">
        <f>IF(AND((AA1&gt;='HYP-SCENARIO-RES'!$D$73),('HYP-SCENARIO-RES'!$D$74&gt;ModèleCalcCompar!AA1-'HYP-SCENARIO-RES'!$D$73)),TRUE,FALSE)</f>
        <v>0</v>
      </c>
      <c r="AB10" s="2" t="b">
        <f>IF(AND((AB1&gt;='HYP-SCENARIO-RES'!$D$73),('HYP-SCENARIO-RES'!$D$74&gt;ModèleCalcCompar!AB1-'HYP-SCENARIO-RES'!$D$73)),TRUE,FALSE)</f>
        <v>0</v>
      </c>
      <c r="AC10" s="2" t="b">
        <f>IF(AND((AC1&gt;='HYP-SCENARIO-RES'!$D$73),('HYP-SCENARIO-RES'!$D$74&gt;ModèleCalcCompar!AC1-'HYP-SCENARIO-RES'!$D$73)),TRUE,FALSE)</f>
        <v>0</v>
      </c>
      <c r="AD10" s="2" t="b">
        <f>IF(AND((AD1&gt;='HYP-SCENARIO-RES'!$D$73),('HYP-SCENARIO-RES'!$D$74&gt;ModèleCalcCompar!AD1-'HYP-SCENARIO-RES'!$D$73)),TRUE,FALSE)</f>
        <v>0</v>
      </c>
      <c r="AE10" s="2" t="b">
        <f>IF(AND((AE1&gt;='HYP-SCENARIO-RES'!$D$73),('HYP-SCENARIO-RES'!$D$74&gt;ModèleCalcCompar!AE1-'HYP-SCENARIO-RES'!$D$73)),TRUE,FALSE)</f>
        <v>0</v>
      </c>
      <c r="AF10" s="2" t="b">
        <f>IF(AND((AF1&gt;='HYP-SCENARIO-RES'!$D$73),('HYP-SCENARIO-RES'!$D$74&gt;ModèleCalcCompar!AF1-'HYP-SCENARIO-RES'!$D$73)),TRUE,FALSE)</f>
        <v>0</v>
      </c>
      <c r="AG10" s="2" t="b">
        <f>IF(AND((AG1&gt;='HYP-SCENARIO-RES'!$D$73),('HYP-SCENARIO-RES'!$D$74&gt;ModèleCalcCompar!AG1-'HYP-SCENARIO-RES'!$D$73)),TRUE,FALSE)</f>
        <v>0</v>
      </c>
      <c r="AH10" s="2" t="b">
        <f>IF(AND((AH1&gt;='HYP-SCENARIO-RES'!$D$73),('HYP-SCENARIO-RES'!$D$74&gt;ModèleCalcCompar!AH1-'HYP-SCENARIO-RES'!$D$73)),TRUE,FALSE)</f>
        <v>0</v>
      </c>
      <c r="AI10" s="2" t="b">
        <f>IF(AND((AI1&gt;='HYP-SCENARIO-RES'!$D$73),('HYP-SCENARIO-RES'!$D$74&gt;ModèleCalcCompar!AI1-'HYP-SCENARIO-RES'!$D$73)),TRUE,FALSE)</f>
        <v>0</v>
      </c>
      <c r="AJ10" s="2" t="b">
        <f>IF(AND((AJ1&gt;='HYP-SCENARIO-RES'!$D$73),('HYP-SCENARIO-RES'!$D$74&gt;ModèleCalcCompar!AJ1-'HYP-SCENARIO-RES'!$D$73)),TRUE,FALSE)</f>
        <v>0</v>
      </c>
      <c r="AK10" s="2" t="b">
        <f>IF(AND((AK1&gt;='HYP-SCENARIO-RES'!$D$73),('HYP-SCENARIO-RES'!$D$74&gt;ModèleCalcCompar!AK1-'HYP-SCENARIO-RES'!$D$73)),TRUE,FALSE)</f>
        <v>0</v>
      </c>
      <c r="AL10" s="2" t="b">
        <f>IF(AND((AL1&gt;='HYP-SCENARIO-RES'!$D$73),('HYP-SCENARIO-RES'!$D$74&gt;ModèleCalcCompar!AL1-'HYP-SCENARIO-RES'!$D$73)),TRUE,FALSE)</f>
        <v>0</v>
      </c>
      <c r="AM10" s="2" t="b">
        <f>IF(AND((AM1&gt;='HYP-SCENARIO-RES'!$D$73),('HYP-SCENARIO-RES'!$D$74&gt;ModèleCalcCompar!AM1-'HYP-SCENARIO-RES'!$D$73)),TRUE,FALSE)</f>
        <v>0</v>
      </c>
      <c r="AN10" s="2" t="b">
        <f>IF(AND((AN1&gt;='HYP-SCENARIO-RES'!$D$73),('HYP-SCENARIO-RES'!$D$74&gt;ModèleCalcCompar!AN1-'HYP-SCENARIO-RES'!$D$73)),TRUE,FALSE)</f>
        <v>0</v>
      </c>
      <c r="AO10" s="2" t="b">
        <f>IF(AND((AO1&gt;='HYP-SCENARIO-RES'!$D$73),('HYP-SCENARIO-RES'!$D$74&gt;ModèleCalcCompar!AO1-'HYP-SCENARIO-RES'!$D$73)),TRUE,FALSE)</f>
        <v>0</v>
      </c>
      <c r="AP10" s="2" t="b">
        <f>IF(AND((AP1&gt;='HYP-SCENARIO-RES'!$D$73),('HYP-SCENARIO-RES'!$D$74&gt;ModèleCalcCompar!AP1-'HYP-SCENARIO-RES'!$D$73)),TRUE,FALSE)</f>
        <v>0</v>
      </c>
      <c r="AQ10" s="2" t="b">
        <f>IF(AND((AQ1&gt;='HYP-SCENARIO-RES'!$D$73),('HYP-SCENARIO-RES'!$D$74&gt;ModèleCalcCompar!AQ1-'HYP-SCENARIO-RES'!$D$73)),TRUE,FALSE)</f>
        <v>0</v>
      </c>
      <c r="AR10" s="2" t="b">
        <f>IF(AND((AR1&gt;='HYP-SCENARIO-RES'!$D$73),('HYP-SCENARIO-RES'!$D$74&gt;ModèleCalcCompar!AR1-'HYP-SCENARIO-RES'!$D$73)),TRUE,FALSE)</f>
        <v>0</v>
      </c>
    </row>
    <row r="11" spans="1:44">
      <c r="A11" s="2" t="s">
        <v>93</v>
      </c>
      <c r="C11" s="2" t="b">
        <f>IF(AND((C1&gt;='HYP-SCENARIO-RES'!$D$99),('HYP-SCENARIO-RES'!$D$100&gt;ModèleCalcCompar!C1-'HYP-SCENARIO-RES'!$D$99)),TRUE,FALSE)</f>
        <v>0</v>
      </c>
      <c r="D11" s="2" t="b">
        <f>IF(AND((D1&gt;='HYP-SCENARIO-RES'!$D$99),('HYP-SCENARIO-RES'!$D$100&gt;ModèleCalcCompar!D1-'HYP-SCENARIO-RES'!$D$99)),TRUE,FALSE)</f>
        <v>0</v>
      </c>
      <c r="E11" s="2" t="b">
        <f>IF(AND((E1&gt;='HYP-SCENARIO-RES'!$D$99),('HYP-SCENARIO-RES'!$D$100&gt;ModèleCalcCompar!E1-'HYP-SCENARIO-RES'!$D$99)),TRUE,FALSE)</f>
        <v>0</v>
      </c>
      <c r="F11" s="2" t="b">
        <f>IF(AND((F1&gt;='HYP-SCENARIO-RES'!$D$99),('HYP-SCENARIO-RES'!$D$100&gt;ModèleCalcCompar!F1-'HYP-SCENARIO-RES'!$D$99)),TRUE,FALSE)</f>
        <v>0</v>
      </c>
      <c r="G11" s="2" t="b">
        <f>IF(AND((G1&gt;='HYP-SCENARIO-RES'!$D$99),('HYP-SCENARIO-RES'!$D$100&gt;ModèleCalcCompar!G1-'HYP-SCENARIO-RES'!$D$99)),TRUE,FALSE)</f>
        <v>0</v>
      </c>
      <c r="H11" s="2" t="b">
        <f>IF(AND((H1&gt;='HYP-SCENARIO-RES'!$D$99),('HYP-SCENARIO-RES'!$D$100&gt;ModèleCalcCompar!H1-'HYP-SCENARIO-RES'!$D$99)),TRUE,FALSE)</f>
        <v>0</v>
      </c>
      <c r="I11" s="2" t="b">
        <f>IF(AND((I1&gt;='HYP-SCENARIO-RES'!$D$99),('HYP-SCENARIO-RES'!$D$100&gt;ModèleCalcCompar!I1-'HYP-SCENARIO-RES'!$D$99)),TRUE,FALSE)</f>
        <v>0</v>
      </c>
      <c r="J11" s="2" t="b">
        <f>IF(AND((J1&gt;='HYP-SCENARIO-RES'!$D$99),('HYP-SCENARIO-RES'!$D$100&gt;ModèleCalcCompar!J1-'HYP-SCENARIO-RES'!$D$99)),TRUE,FALSE)</f>
        <v>0</v>
      </c>
      <c r="K11" s="2" t="b">
        <f>IF(AND((K1&gt;='HYP-SCENARIO-RES'!$D$99),('HYP-SCENARIO-RES'!$D$100&gt;ModèleCalcCompar!K1-'HYP-SCENARIO-RES'!$D$99)),TRUE,FALSE)</f>
        <v>0</v>
      </c>
      <c r="L11" s="2" t="b">
        <f>IF(AND((L1&gt;='HYP-SCENARIO-RES'!$D$99),('HYP-SCENARIO-RES'!$D$100&gt;ModèleCalcCompar!L1-'HYP-SCENARIO-RES'!$D$99)),TRUE,FALSE)</f>
        <v>0</v>
      </c>
      <c r="M11" s="2" t="b">
        <f>IF(AND((M1&gt;='HYP-SCENARIO-RES'!$D$99),('HYP-SCENARIO-RES'!$D$100&gt;ModèleCalcCompar!M1-'HYP-SCENARIO-RES'!$D$99)),TRUE,FALSE)</f>
        <v>0</v>
      </c>
      <c r="N11" s="2" t="b">
        <f>IF(AND((N1&gt;='HYP-SCENARIO-RES'!$D$99),('HYP-SCENARIO-RES'!$D$100&gt;ModèleCalcCompar!N1-'HYP-SCENARIO-RES'!$D$99)),TRUE,FALSE)</f>
        <v>0</v>
      </c>
      <c r="O11" s="2" t="b">
        <f>IF(AND((O1&gt;='HYP-SCENARIO-RES'!$D$99),('HYP-SCENARIO-RES'!$D$100&gt;ModèleCalcCompar!O1-'HYP-SCENARIO-RES'!$D$99)),TRUE,FALSE)</f>
        <v>0</v>
      </c>
      <c r="P11" s="2" t="b">
        <f>IF(AND((P1&gt;='HYP-SCENARIO-RES'!$D$99),('HYP-SCENARIO-RES'!$D$100&gt;ModèleCalcCompar!P1-'HYP-SCENARIO-RES'!$D$99)),TRUE,FALSE)</f>
        <v>0</v>
      </c>
      <c r="Q11" s="2" t="b">
        <f>IF(AND((Q1&gt;='HYP-SCENARIO-RES'!$D$99),('HYP-SCENARIO-RES'!$D$100&gt;ModèleCalcCompar!Q1-'HYP-SCENARIO-RES'!$D$99)),TRUE,FALSE)</f>
        <v>0</v>
      </c>
      <c r="R11" s="2" t="b">
        <f>IF(AND((R1&gt;='HYP-SCENARIO-RES'!$D$99),('HYP-SCENARIO-RES'!$D$100&gt;ModèleCalcCompar!R1-'HYP-SCENARIO-RES'!$D$99)),TRUE,FALSE)</f>
        <v>0</v>
      </c>
      <c r="S11" s="2" t="b">
        <f>IF(AND((S1&gt;='HYP-SCENARIO-RES'!$D$99),('HYP-SCENARIO-RES'!$D$100&gt;ModèleCalcCompar!S1-'HYP-SCENARIO-RES'!$D$99)),TRUE,FALSE)</f>
        <v>0</v>
      </c>
      <c r="T11" s="2" t="b">
        <f>IF(AND((T1&gt;='HYP-SCENARIO-RES'!$D$99),('HYP-SCENARIO-RES'!$D$100&gt;ModèleCalcCompar!T1-'HYP-SCENARIO-RES'!$D$99)),TRUE,FALSE)</f>
        <v>0</v>
      </c>
      <c r="U11" s="2" t="b">
        <f>IF(AND((U1&gt;='HYP-SCENARIO-RES'!$D$99),('HYP-SCENARIO-RES'!$D$100&gt;ModèleCalcCompar!U1-'HYP-SCENARIO-RES'!$D$99)),TRUE,FALSE)</f>
        <v>0</v>
      </c>
      <c r="V11" s="2" t="b">
        <f>IF(AND((V1&gt;='HYP-SCENARIO-RES'!$D$99),('HYP-SCENARIO-RES'!$D$100&gt;ModèleCalcCompar!V1-'HYP-SCENARIO-RES'!$D$99)),TRUE,FALSE)</f>
        <v>0</v>
      </c>
      <c r="W11" s="2" t="b">
        <f>IF(AND((W1&gt;='HYP-SCENARIO-RES'!$D$99),('HYP-SCENARIO-RES'!$D$100&gt;ModèleCalcCompar!W1-'HYP-SCENARIO-RES'!$D$99)),TRUE,FALSE)</f>
        <v>0</v>
      </c>
      <c r="X11" s="2" t="b">
        <f>IF(AND((X1&gt;='HYP-SCENARIO-RES'!$D$99),('HYP-SCENARIO-RES'!$D$100&gt;ModèleCalcCompar!X1-'HYP-SCENARIO-RES'!$D$99)),TRUE,FALSE)</f>
        <v>0</v>
      </c>
      <c r="Y11" s="2" t="b">
        <f>IF(AND((Y1&gt;='HYP-SCENARIO-RES'!$D$99),('HYP-SCENARIO-RES'!$D$100&gt;ModèleCalcCompar!Y1-'HYP-SCENARIO-RES'!$D$99)),TRUE,FALSE)</f>
        <v>0</v>
      </c>
      <c r="Z11" s="2" t="b">
        <f>IF(AND((Z1&gt;='HYP-SCENARIO-RES'!$D$99),('HYP-SCENARIO-RES'!$D$100&gt;ModèleCalcCompar!Z1-'HYP-SCENARIO-RES'!$D$99)),TRUE,FALSE)</f>
        <v>0</v>
      </c>
      <c r="AA11" s="2" t="b">
        <f>IF(AND((AA1&gt;='HYP-SCENARIO-RES'!$D$99),('HYP-SCENARIO-RES'!$D$100&gt;ModèleCalcCompar!AA1-'HYP-SCENARIO-RES'!$D$99)),TRUE,FALSE)</f>
        <v>0</v>
      </c>
      <c r="AB11" s="2" t="b">
        <f>IF(AND((AB1&gt;='HYP-SCENARIO-RES'!$D$99),('HYP-SCENARIO-RES'!$D$100&gt;ModèleCalcCompar!AB1-'HYP-SCENARIO-RES'!$D$99)),TRUE,FALSE)</f>
        <v>0</v>
      </c>
      <c r="AC11" s="2" t="b">
        <f>IF(AND((AC1&gt;='HYP-SCENARIO-RES'!$D$99),('HYP-SCENARIO-RES'!$D$100&gt;ModèleCalcCompar!AC1-'HYP-SCENARIO-RES'!$D$99)),TRUE,FALSE)</f>
        <v>0</v>
      </c>
      <c r="AD11" s="2" t="b">
        <f>IF(AND((AD1&gt;='HYP-SCENARIO-RES'!$D$99),('HYP-SCENARIO-RES'!$D$100&gt;ModèleCalcCompar!AD1-'HYP-SCENARIO-RES'!$D$99)),TRUE,FALSE)</f>
        <v>0</v>
      </c>
      <c r="AE11" s="2" t="b">
        <f>IF(AND((AE1&gt;='HYP-SCENARIO-RES'!$D$99),('HYP-SCENARIO-RES'!$D$100&gt;ModèleCalcCompar!AE1-'HYP-SCENARIO-RES'!$D$99)),TRUE,FALSE)</f>
        <v>0</v>
      </c>
      <c r="AF11" s="2" t="b">
        <f>IF(AND((AF1&gt;='HYP-SCENARIO-RES'!$D$99),('HYP-SCENARIO-RES'!$D$100&gt;ModèleCalcCompar!AF1-'HYP-SCENARIO-RES'!$D$99)),TRUE,FALSE)</f>
        <v>0</v>
      </c>
      <c r="AG11" s="2" t="b">
        <f>IF(AND((AG1&gt;='HYP-SCENARIO-RES'!$D$99),('HYP-SCENARIO-RES'!$D$100&gt;ModèleCalcCompar!AG1-'HYP-SCENARIO-RES'!$D$99)),TRUE,FALSE)</f>
        <v>0</v>
      </c>
      <c r="AH11" s="2" t="b">
        <f>IF(AND((AH1&gt;='HYP-SCENARIO-RES'!$D$99),('HYP-SCENARIO-RES'!$D$100&gt;ModèleCalcCompar!AH1-'HYP-SCENARIO-RES'!$D$99)),TRUE,FALSE)</f>
        <v>0</v>
      </c>
      <c r="AI11" s="2" t="b">
        <f>IF(AND((AI1&gt;='HYP-SCENARIO-RES'!$D$99),('HYP-SCENARIO-RES'!$D$100&gt;ModèleCalcCompar!AI1-'HYP-SCENARIO-RES'!$D$99)),TRUE,FALSE)</f>
        <v>0</v>
      </c>
      <c r="AJ11" s="2" t="b">
        <f>IF(AND((AJ1&gt;='HYP-SCENARIO-RES'!$D$99),('HYP-SCENARIO-RES'!$D$100&gt;ModèleCalcCompar!AJ1-'HYP-SCENARIO-RES'!$D$99)),TRUE,FALSE)</f>
        <v>0</v>
      </c>
      <c r="AK11" s="2" t="b">
        <f>IF(AND((AK1&gt;='HYP-SCENARIO-RES'!$D$99),('HYP-SCENARIO-RES'!$D$100&gt;ModèleCalcCompar!AK1-'HYP-SCENARIO-RES'!$D$99)),TRUE,FALSE)</f>
        <v>0</v>
      </c>
      <c r="AL11" s="2" t="b">
        <f>IF(AND((AL1&gt;='HYP-SCENARIO-RES'!$D$99),('HYP-SCENARIO-RES'!$D$100&gt;ModèleCalcCompar!AL1-'HYP-SCENARIO-RES'!$D$99)),TRUE,FALSE)</f>
        <v>0</v>
      </c>
      <c r="AM11" s="2" t="b">
        <f>IF(AND((AM1&gt;='HYP-SCENARIO-RES'!$D$99),('HYP-SCENARIO-RES'!$D$100&gt;ModèleCalcCompar!AM1-'HYP-SCENARIO-RES'!$D$99)),TRUE,FALSE)</f>
        <v>0</v>
      </c>
      <c r="AN11" s="2" t="b">
        <f>IF(AND((AN1&gt;='HYP-SCENARIO-RES'!$D$99),('HYP-SCENARIO-RES'!$D$100&gt;ModèleCalcCompar!AN1-'HYP-SCENARIO-RES'!$D$99)),TRUE,FALSE)</f>
        <v>0</v>
      </c>
      <c r="AO11" s="2" t="b">
        <f>IF(AND((AO1&gt;='HYP-SCENARIO-RES'!$D$99),('HYP-SCENARIO-RES'!$D$100&gt;ModèleCalcCompar!AO1-'HYP-SCENARIO-RES'!$D$99)),TRUE,FALSE)</f>
        <v>0</v>
      </c>
      <c r="AP11" s="2" t="b">
        <f>IF(AND((AP1&gt;='HYP-SCENARIO-RES'!$D$99),('HYP-SCENARIO-RES'!$D$100&gt;ModèleCalcCompar!AP1-'HYP-SCENARIO-RES'!$D$99)),TRUE,FALSE)</f>
        <v>0</v>
      </c>
      <c r="AQ11" s="2" t="b">
        <f>IF(AND((AQ1&gt;='HYP-SCENARIO-RES'!$D$99),('HYP-SCENARIO-RES'!$D$100&gt;ModèleCalcCompar!AQ1-'HYP-SCENARIO-RES'!$D$99)),TRUE,FALSE)</f>
        <v>0</v>
      </c>
      <c r="AR11" s="2" t="b">
        <f>IF(AND((AR1&gt;='HYP-SCENARIO-RES'!$D$99),('HYP-SCENARIO-RES'!$D$100&gt;ModèleCalcCompar!AR1-'HYP-SCENARIO-RES'!$D$99)),TRUE,FALSE)</f>
        <v>0</v>
      </c>
    </row>
    <row r="12" spans="1:44">
      <c r="A12" s="2" t="s">
        <v>146</v>
      </c>
      <c r="C12" s="2" t="b">
        <f>IF(AND(C10=TRUE, 'HYP-SCENARIO-RES'!$D$122+'HYP-SCENARIO-RES'!$D$99&gt;C1),TRUE,FALSE)</f>
        <v>0</v>
      </c>
      <c r="D12" s="2" t="b">
        <f>IF(AND(D10=TRUE, 'HYP-SCENARIO-RES'!$D$122+'HYP-SCENARIO-RES'!$D$99&gt;D1),TRUE,FALSE)</f>
        <v>0</v>
      </c>
      <c r="E12" s="2" t="b">
        <f>IF(AND(E10=TRUE, 'HYP-SCENARIO-RES'!$D$122+'HYP-SCENARIO-RES'!$D$99&gt;E1),TRUE,FALSE)</f>
        <v>0</v>
      </c>
      <c r="F12" s="2" t="b">
        <f>IF(AND(F10=TRUE, 'HYP-SCENARIO-RES'!$D$122+'HYP-SCENARIO-RES'!$D$99&gt;F1),TRUE,FALSE)</f>
        <v>0</v>
      </c>
      <c r="G12" s="2" t="b">
        <f>IF(AND(G10=TRUE, 'HYP-SCENARIO-RES'!$D$122+'HYP-SCENARIO-RES'!$D$99&gt;G1),TRUE,FALSE)</f>
        <v>0</v>
      </c>
      <c r="H12" s="2" t="b">
        <f>IF(AND(H10=TRUE, 'HYP-SCENARIO-RES'!$D$122+'HYP-SCENARIO-RES'!$D$99&gt;H1),TRUE,FALSE)</f>
        <v>0</v>
      </c>
      <c r="I12" s="2" t="b">
        <f>IF(AND(I10=TRUE, 'HYP-SCENARIO-RES'!$D$122+'HYP-SCENARIO-RES'!$D$99&gt;I1),TRUE,FALSE)</f>
        <v>0</v>
      </c>
      <c r="J12" s="2" t="b">
        <f>IF(AND(J10=TRUE, 'HYP-SCENARIO-RES'!$D$122+'HYP-SCENARIO-RES'!$D$99&gt;J1),TRUE,FALSE)</f>
        <v>0</v>
      </c>
      <c r="K12" s="2" t="b">
        <f>IF(AND(K10=TRUE, 'HYP-SCENARIO-RES'!$D$122+'HYP-SCENARIO-RES'!$D$99&gt;K1),TRUE,FALSE)</f>
        <v>0</v>
      </c>
      <c r="L12" s="2" t="b">
        <f>IF(AND(L10=TRUE, 'HYP-SCENARIO-RES'!$D$122+'HYP-SCENARIO-RES'!$D$99&gt;L1),TRUE,FALSE)</f>
        <v>0</v>
      </c>
      <c r="M12" s="2" t="b">
        <f>IF(AND(M10=TRUE, 'HYP-SCENARIO-RES'!$D$122+'HYP-SCENARIO-RES'!$D$99&gt;M1),TRUE,FALSE)</f>
        <v>0</v>
      </c>
      <c r="N12" s="2" t="b">
        <f>IF(AND(N10=TRUE, 'HYP-SCENARIO-RES'!$D$122+'HYP-SCENARIO-RES'!$D$99&gt;N1),TRUE,FALSE)</f>
        <v>0</v>
      </c>
      <c r="O12" s="2" t="b">
        <f>IF(AND(O10=TRUE, 'HYP-SCENARIO-RES'!$D$122+'HYP-SCENARIO-RES'!$D$99&gt;O1),TRUE,FALSE)</f>
        <v>0</v>
      </c>
      <c r="P12" s="2" t="b">
        <f>IF(AND(P10=TRUE, 'HYP-SCENARIO-RES'!$D$122+'HYP-SCENARIO-RES'!$D$99&gt;P1),TRUE,FALSE)</f>
        <v>0</v>
      </c>
      <c r="Q12" s="2" t="b">
        <f>IF(AND(Q10=TRUE, 'HYP-SCENARIO-RES'!$D$122+'HYP-SCENARIO-RES'!$D$99&gt;Q1),TRUE,FALSE)</f>
        <v>0</v>
      </c>
      <c r="R12" s="2" t="b">
        <f>IF(AND(R10=TRUE, 'HYP-SCENARIO-RES'!$D$122+'HYP-SCENARIO-RES'!$D$99&gt;R1),TRUE,FALSE)</f>
        <v>0</v>
      </c>
      <c r="S12" s="2" t="b">
        <f>IF(AND(S10=TRUE, 'HYP-SCENARIO-RES'!$D$122+'HYP-SCENARIO-RES'!$D$99&gt;S1),TRUE,FALSE)</f>
        <v>0</v>
      </c>
      <c r="T12" s="2" t="b">
        <f>IF(AND(T10=TRUE, 'HYP-SCENARIO-RES'!$D$122+'HYP-SCENARIO-RES'!$D$99&gt;T1),TRUE,FALSE)</f>
        <v>0</v>
      </c>
      <c r="U12" s="2" t="b">
        <f>IF(AND(U10=TRUE, 'HYP-SCENARIO-RES'!$D$122+'HYP-SCENARIO-RES'!$D$99&gt;U1),TRUE,FALSE)</f>
        <v>0</v>
      </c>
      <c r="V12" s="2" t="b">
        <f>IF(AND(V10=TRUE, 'HYP-SCENARIO-RES'!$D$122+'HYP-SCENARIO-RES'!$D$99&gt;V1),TRUE,FALSE)</f>
        <v>0</v>
      </c>
      <c r="W12" s="2" t="b">
        <f>IF(AND(W10=TRUE, 'HYP-SCENARIO-RES'!$D$122+'HYP-SCENARIO-RES'!$D$99&gt;W1),TRUE,FALSE)</f>
        <v>0</v>
      </c>
      <c r="X12" s="2" t="b">
        <f>IF(AND(X10=TRUE, 'HYP-SCENARIO-RES'!$D$122+'HYP-SCENARIO-RES'!$D$99&gt;X1),TRUE,FALSE)</f>
        <v>0</v>
      </c>
      <c r="Y12" s="2" t="b">
        <f>IF(AND(Y10=TRUE, 'HYP-SCENARIO-RES'!$D$122+'HYP-SCENARIO-RES'!$D$99&gt;Y1),TRUE,FALSE)</f>
        <v>0</v>
      </c>
      <c r="Z12" s="2" t="b">
        <f>IF(AND(Z10=TRUE, 'HYP-SCENARIO-RES'!$D$122+'HYP-SCENARIO-RES'!$D$99&gt;Z1),TRUE,FALSE)</f>
        <v>0</v>
      </c>
      <c r="AA12" s="2" t="b">
        <f>IF(AND(AA10=TRUE, 'HYP-SCENARIO-RES'!$D$122+'HYP-SCENARIO-RES'!$D$99&gt;AA1),TRUE,FALSE)</f>
        <v>0</v>
      </c>
      <c r="AB12" s="2" t="b">
        <f>IF(AND(AB10=TRUE, 'HYP-SCENARIO-RES'!$D$122+'HYP-SCENARIO-RES'!$D$99&gt;AB1),TRUE,FALSE)</f>
        <v>0</v>
      </c>
      <c r="AC12" s="2" t="b">
        <f>IF(AND(AC10=TRUE, 'HYP-SCENARIO-RES'!$D$122+'HYP-SCENARIO-RES'!$D$99&gt;AC1),TRUE,FALSE)</f>
        <v>0</v>
      </c>
      <c r="AD12" s="2" t="b">
        <f>IF(AND(AD10=TRUE, 'HYP-SCENARIO-RES'!$D$122+'HYP-SCENARIO-RES'!$D$99&gt;AD1),TRUE,FALSE)</f>
        <v>0</v>
      </c>
      <c r="AE12" s="2" t="b">
        <f>IF(AND(AE10=TRUE, 'HYP-SCENARIO-RES'!$D$122+'HYP-SCENARIO-RES'!$D$99&gt;AE1),TRUE,FALSE)</f>
        <v>0</v>
      </c>
      <c r="AF12" s="2" t="b">
        <f>IF(AND(AF10=TRUE, 'HYP-SCENARIO-RES'!$D$122+'HYP-SCENARIO-RES'!$D$99&gt;AF1),TRUE,FALSE)</f>
        <v>0</v>
      </c>
      <c r="AG12" s="2" t="b">
        <f>IF(AND(AG10=TRUE, 'HYP-SCENARIO-RES'!$D$122+'HYP-SCENARIO-RES'!$D$99&gt;AG1),TRUE,FALSE)</f>
        <v>0</v>
      </c>
      <c r="AH12" s="2" t="b">
        <f>IF(AND(AH10=TRUE, 'HYP-SCENARIO-RES'!$D$122+'HYP-SCENARIO-RES'!$D$99&gt;AH1),TRUE,FALSE)</f>
        <v>0</v>
      </c>
      <c r="AI12" s="2" t="b">
        <f>IF(AND(AI10=TRUE, 'HYP-SCENARIO-RES'!$D$122+'HYP-SCENARIO-RES'!$D$99&gt;AI1),TRUE,FALSE)</f>
        <v>0</v>
      </c>
      <c r="AJ12" s="2" t="b">
        <f>IF(AND(AJ10=TRUE, 'HYP-SCENARIO-RES'!$D$122+'HYP-SCENARIO-RES'!$D$99&gt;AJ1),TRUE,FALSE)</f>
        <v>0</v>
      </c>
      <c r="AK12" s="2" t="b">
        <f>IF(AND(AK10=TRUE, 'HYP-SCENARIO-RES'!$D$122+'HYP-SCENARIO-RES'!$D$99&gt;AK1),TRUE,FALSE)</f>
        <v>0</v>
      </c>
      <c r="AL12" s="2" t="b">
        <f>IF(AND(AL10=TRUE, 'HYP-SCENARIO-RES'!$D$122+'HYP-SCENARIO-RES'!$D$99&gt;AL1),TRUE,FALSE)</f>
        <v>0</v>
      </c>
      <c r="AM12" s="2" t="b">
        <f>IF(AND(AM10=TRUE, 'HYP-SCENARIO-RES'!$D$122+'HYP-SCENARIO-RES'!$D$99&gt;AM1),TRUE,FALSE)</f>
        <v>0</v>
      </c>
      <c r="AN12" s="2" t="b">
        <f>IF(AND(AN10=TRUE, 'HYP-SCENARIO-RES'!$D$122+'HYP-SCENARIO-RES'!$D$99&gt;AN1),TRUE,FALSE)</f>
        <v>0</v>
      </c>
      <c r="AO12" s="2" t="b">
        <f>IF(AND(AO10=TRUE, 'HYP-SCENARIO-RES'!$D$122+'HYP-SCENARIO-RES'!$D$99&gt;AO1),TRUE,FALSE)</f>
        <v>0</v>
      </c>
      <c r="AP12" s="2" t="b">
        <f>IF(AND(AP10=TRUE, 'HYP-SCENARIO-RES'!$D$122+'HYP-SCENARIO-RES'!$D$99&gt;AP1),TRUE,FALSE)</f>
        <v>0</v>
      </c>
      <c r="AQ12" s="2" t="b">
        <f>IF(AND(AQ10=TRUE, 'HYP-SCENARIO-RES'!$D$122+'HYP-SCENARIO-RES'!$D$99&gt;AQ1),TRUE,FALSE)</f>
        <v>0</v>
      </c>
      <c r="AR12" s="2" t="b">
        <f>IF(AND(AR10=TRUE, 'HYP-SCENARIO-RES'!$D$122+'HYP-SCENARIO-RES'!$D$99&gt;AR1),TRUE,FALSE)</f>
        <v>0</v>
      </c>
    </row>
    <row r="14" spans="1:44">
      <c r="A14" s="2" t="s">
        <v>26</v>
      </c>
      <c r="C14" s="33">
        <f>'HYP-SCENARIO-RES'!$D$46*C10</f>
        <v>0</v>
      </c>
      <c r="D14" s="33">
        <f>'HYP-SCENARIO-RES'!$D$46*D10</f>
        <v>0</v>
      </c>
      <c r="E14" s="33">
        <f>'HYP-SCENARIO-RES'!$D$46*E10</f>
        <v>0</v>
      </c>
      <c r="F14" s="33">
        <f>'HYP-SCENARIO-RES'!$D$46*F10</f>
        <v>0</v>
      </c>
      <c r="G14" s="33">
        <f>'HYP-SCENARIO-RES'!$D$46*G10</f>
        <v>0</v>
      </c>
      <c r="H14" s="33">
        <f>'HYP-SCENARIO-RES'!$D$46*H10</f>
        <v>0</v>
      </c>
      <c r="I14" s="33">
        <f>'HYP-SCENARIO-RES'!$D$46*I10</f>
        <v>0</v>
      </c>
      <c r="J14" s="33">
        <f>'HYP-SCENARIO-RES'!$D$46*J10</f>
        <v>0</v>
      </c>
      <c r="K14" s="33">
        <f>'HYP-SCENARIO-RES'!$D$46*K10</f>
        <v>0</v>
      </c>
      <c r="L14" s="33">
        <f>'HYP-SCENARIO-RES'!$D$46*L10</f>
        <v>0</v>
      </c>
      <c r="M14" s="33">
        <f>'HYP-SCENARIO-RES'!$D$46*M10</f>
        <v>0</v>
      </c>
      <c r="N14" s="33">
        <f>'HYP-SCENARIO-RES'!$D$46*N10</f>
        <v>0</v>
      </c>
      <c r="O14" s="33">
        <f>'HYP-SCENARIO-RES'!$D$46*O10</f>
        <v>0</v>
      </c>
      <c r="P14" s="33">
        <f>'HYP-SCENARIO-RES'!$D$46*P10</f>
        <v>0</v>
      </c>
      <c r="Q14" s="33">
        <f>'HYP-SCENARIO-RES'!$D$46*Q10</f>
        <v>0</v>
      </c>
      <c r="R14" s="33">
        <f>'HYP-SCENARIO-RES'!$D$46*R10</f>
        <v>0</v>
      </c>
      <c r="S14" s="33">
        <f>'HYP-SCENARIO-RES'!$D$46*S10</f>
        <v>0</v>
      </c>
      <c r="T14" s="33">
        <f>'HYP-SCENARIO-RES'!$D$46*T10</f>
        <v>0</v>
      </c>
      <c r="U14" s="33">
        <f>'HYP-SCENARIO-RES'!$D$46*U10</f>
        <v>0</v>
      </c>
      <c r="V14" s="33">
        <f>'HYP-SCENARIO-RES'!$D$46*V10</f>
        <v>0</v>
      </c>
      <c r="W14" s="33">
        <f>'HYP-SCENARIO-RES'!$D$46*W10</f>
        <v>0</v>
      </c>
      <c r="X14" s="33">
        <f>'HYP-SCENARIO-RES'!$D$46*X10</f>
        <v>0</v>
      </c>
      <c r="Y14" s="33">
        <f>'HYP-SCENARIO-RES'!$D$46*Y10</f>
        <v>0</v>
      </c>
      <c r="Z14" s="33">
        <f>'HYP-SCENARIO-RES'!$D$46*Z10</f>
        <v>0</v>
      </c>
      <c r="AA14" s="33">
        <f>'HYP-SCENARIO-RES'!$D$46*AA10</f>
        <v>0</v>
      </c>
      <c r="AB14" s="33">
        <f>'HYP-SCENARIO-RES'!$D$46*AB10</f>
        <v>0</v>
      </c>
      <c r="AC14" s="33">
        <f>'HYP-SCENARIO-RES'!$D$46*AC10</f>
        <v>0</v>
      </c>
      <c r="AD14" s="33">
        <f>'HYP-SCENARIO-RES'!$D$46*AD10</f>
        <v>0</v>
      </c>
      <c r="AE14" s="33">
        <f>'HYP-SCENARIO-RES'!$D$46*AE10</f>
        <v>0</v>
      </c>
      <c r="AF14" s="33">
        <f>'HYP-SCENARIO-RES'!$D$46*AF10</f>
        <v>0</v>
      </c>
      <c r="AG14" s="33">
        <f>'HYP-SCENARIO-RES'!$D$46*AG10</f>
        <v>0</v>
      </c>
      <c r="AH14" s="33">
        <f>'HYP-SCENARIO-RES'!$D$46*AH10</f>
        <v>0</v>
      </c>
      <c r="AI14" s="33">
        <f>'HYP-SCENARIO-RES'!$D$46*AI10</f>
        <v>0</v>
      </c>
      <c r="AJ14" s="33">
        <f>'HYP-SCENARIO-RES'!$D$46*AJ10</f>
        <v>0</v>
      </c>
      <c r="AK14" s="33">
        <f>'HYP-SCENARIO-RES'!$D$46*AK10</f>
        <v>0</v>
      </c>
      <c r="AL14" s="33">
        <f>'HYP-SCENARIO-RES'!$D$46*AL10</f>
        <v>0</v>
      </c>
      <c r="AM14" s="33">
        <f>'HYP-SCENARIO-RES'!$D$46*AM10</f>
        <v>0</v>
      </c>
      <c r="AN14" s="33">
        <f>'HYP-SCENARIO-RES'!$D$46*AN10</f>
        <v>0</v>
      </c>
      <c r="AO14" s="33">
        <f>'HYP-SCENARIO-RES'!$D$46*AO10</f>
        <v>0</v>
      </c>
      <c r="AP14" s="33">
        <f>'HYP-SCENARIO-RES'!$D$46*AP10</f>
        <v>0</v>
      </c>
      <c r="AQ14" s="33">
        <f>'HYP-SCENARIO-RES'!$D$46*AQ10</f>
        <v>0</v>
      </c>
      <c r="AR14" s="33">
        <f>'HYP-SCENARIO-RES'!$D$46*AR10</f>
        <v>0</v>
      </c>
    </row>
    <row r="15" spans="1:44">
      <c r="A15" s="2" t="s">
        <v>143</v>
      </c>
      <c r="C15" s="33" t="e">
        <f>'HYP-SCENARIO-RES'!$D$47*C10</f>
        <v>#DIV/0!</v>
      </c>
      <c r="D15" s="33" t="e">
        <f>'HYP-SCENARIO-RES'!$D$47*D10</f>
        <v>#DIV/0!</v>
      </c>
      <c r="E15" s="33" t="e">
        <f>'HYP-SCENARIO-RES'!$D$47*E10</f>
        <v>#DIV/0!</v>
      </c>
      <c r="F15" s="33" t="e">
        <f>'HYP-SCENARIO-RES'!$D$47*F10</f>
        <v>#DIV/0!</v>
      </c>
      <c r="G15" s="33" t="e">
        <f>'HYP-SCENARIO-RES'!$D$47*G10</f>
        <v>#DIV/0!</v>
      </c>
      <c r="H15" s="33" t="e">
        <f>'HYP-SCENARIO-RES'!$D$47*H10</f>
        <v>#DIV/0!</v>
      </c>
      <c r="I15" s="33" t="e">
        <f>'HYP-SCENARIO-RES'!$D$47*I10</f>
        <v>#DIV/0!</v>
      </c>
      <c r="J15" s="33" t="e">
        <f>'HYP-SCENARIO-RES'!$D$47*J10</f>
        <v>#DIV/0!</v>
      </c>
      <c r="K15" s="33" t="e">
        <f>'HYP-SCENARIO-RES'!$D$47*K10</f>
        <v>#DIV/0!</v>
      </c>
      <c r="L15" s="33" t="e">
        <f>'HYP-SCENARIO-RES'!$D$47*L10</f>
        <v>#DIV/0!</v>
      </c>
      <c r="M15" s="33" t="e">
        <f>'HYP-SCENARIO-RES'!$D$47*M10</f>
        <v>#DIV/0!</v>
      </c>
      <c r="N15" s="33" t="e">
        <f>'HYP-SCENARIO-RES'!$D$47*N10</f>
        <v>#DIV/0!</v>
      </c>
      <c r="O15" s="33" t="e">
        <f>'HYP-SCENARIO-RES'!$D$47*O10</f>
        <v>#DIV/0!</v>
      </c>
      <c r="P15" s="33" t="e">
        <f>'HYP-SCENARIO-RES'!$D$47*P10</f>
        <v>#DIV/0!</v>
      </c>
      <c r="Q15" s="33" t="e">
        <f>'HYP-SCENARIO-RES'!$D$47*Q10</f>
        <v>#DIV/0!</v>
      </c>
      <c r="R15" s="33" t="e">
        <f>'HYP-SCENARIO-RES'!$D$47*R10</f>
        <v>#DIV/0!</v>
      </c>
      <c r="S15" s="33" t="e">
        <f>'HYP-SCENARIO-RES'!$D$47*S10</f>
        <v>#DIV/0!</v>
      </c>
      <c r="T15" s="33" t="e">
        <f>'HYP-SCENARIO-RES'!$D$47*T10</f>
        <v>#DIV/0!</v>
      </c>
      <c r="U15" s="33" t="e">
        <f>'HYP-SCENARIO-RES'!$D$47*U10</f>
        <v>#DIV/0!</v>
      </c>
      <c r="V15" s="33" t="e">
        <f>'HYP-SCENARIO-RES'!$D$47*V10</f>
        <v>#DIV/0!</v>
      </c>
      <c r="W15" s="33" t="e">
        <f>'HYP-SCENARIO-RES'!$D$47*W10</f>
        <v>#DIV/0!</v>
      </c>
      <c r="X15" s="33" t="e">
        <f>'HYP-SCENARIO-RES'!$D$47*X10</f>
        <v>#DIV/0!</v>
      </c>
      <c r="Y15" s="33" t="e">
        <f>'HYP-SCENARIO-RES'!$D$47*Y10</f>
        <v>#DIV/0!</v>
      </c>
      <c r="Z15" s="33" t="e">
        <f>'HYP-SCENARIO-RES'!$D$47*Z10</f>
        <v>#DIV/0!</v>
      </c>
      <c r="AA15" s="33" t="e">
        <f>'HYP-SCENARIO-RES'!$D$47*AA10</f>
        <v>#DIV/0!</v>
      </c>
      <c r="AB15" s="33" t="e">
        <f>'HYP-SCENARIO-RES'!$D$47*AB10</f>
        <v>#DIV/0!</v>
      </c>
      <c r="AC15" s="33" t="e">
        <f>'HYP-SCENARIO-RES'!$D$47*AC10</f>
        <v>#DIV/0!</v>
      </c>
      <c r="AD15" s="33" t="e">
        <f>'HYP-SCENARIO-RES'!$D$47*AD10</f>
        <v>#DIV/0!</v>
      </c>
      <c r="AE15" s="33" t="e">
        <f>'HYP-SCENARIO-RES'!$D$47*AE10</f>
        <v>#DIV/0!</v>
      </c>
      <c r="AF15" s="33" t="e">
        <f>'HYP-SCENARIO-RES'!$D$47*AF10</f>
        <v>#DIV/0!</v>
      </c>
      <c r="AG15" s="33" t="e">
        <f>'HYP-SCENARIO-RES'!$D$47*AG10</f>
        <v>#DIV/0!</v>
      </c>
      <c r="AH15" s="33" t="e">
        <f>'HYP-SCENARIO-RES'!$D$47*AH10</f>
        <v>#DIV/0!</v>
      </c>
      <c r="AI15" s="33" t="e">
        <f>'HYP-SCENARIO-RES'!$D$47*AI10</f>
        <v>#DIV/0!</v>
      </c>
      <c r="AJ15" s="33" t="e">
        <f>'HYP-SCENARIO-RES'!$D$47*AJ10</f>
        <v>#DIV/0!</v>
      </c>
      <c r="AK15" s="33" t="e">
        <f>'HYP-SCENARIO-RES'!$D$47*AK10</f>
        <v>#DIV/0!</v>
      </c>
      <c r="AL15" s="33" t="e">
        <f>'HYP-SCENARIO-RES'!$D$47*AL10</f>
        <v>#DIV/0!</v>
      </c>
      <c r="AM15" s="33" t="e">
        <f>'HYP-SCENARIO-RES'!$D$47*AM10</f>
        <v>#DIV/0!</v>
      </c>
      <c r="AN15" s="33" t="e">
        <f>'HYP-SCENARIO-RES'!$D$47*AN10</f>
        <v>#DIV/0!</v>
      </c>
      <c r="AO15" s="33" t="e">
        <f>'HYP-SCENARIO-RES'!$D$47*AO10</f>
        <v>#DIV/0!</v>
      </c>
      <c r="AP15" s="33" t="e">
        <f>'HYP-SCENARIO-RES'!$D$47*AP10</f>
        <v>#DIV/0!</v>
      </c>
      <c r="AQ15" s="33" t="e">
        <f>'HYP-SCENARIO-RES'!$D$47*AQ10</f>
        <v>#DIV/0!</v>
      </c>
      <c r="AR15" s="33" t="e">
        <f>'HYP-SCENARIO-RES'!$D$47*AR10</f>
        <v>#DIV/0!</v>
      </c>
    </row>
    <row r="16" spans="1:44"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</row>
    <row r="17" spans="1:55">
      <c r="A17" s="2" t="s">
        <v>27</v>
      </c>
      <c r="C17" s="33">
        <f>C14*'HYP-SCENARIO-RES'!$D$48</f>
        <v>0</v>
      </c>
      <c r="D17" s="33">
        <f>D14*'HYP-SCENARIO-RES'!$D$48</f>
        <v>0</v>
      </c>
      <c r="E17" s="33">
        <f>E14*'HYP-SCENARIO-RES'!$D$48</f>
        <v>0</v>
      </c>
      <c r="F17" s="33">
        <f>F14*'HYP-SCENARIO-RES'!$D$48</f>
        <v>0</v>
      </c>
      <c r="G17" s="33">
        <f>G14*'HYP-SCENARIO-RES'!$D$48</f>
        <v>0</v>
      </c>
      <c r="H17" s="33">
        <f>H14*'HYP-SCENARIO-RES'!$D$48</f>
        <v>0</v>
      </c>
      <c r="I17" s="33">
        <f>I14*'HYP-SCENARIO-RES'!$D$48</f>
        <v>0</v>
      </c>
      <c r="J17" s="33">
        <f>J14*'HYP-SCENARIO-RES'!$D$48</f>
        <v>0</v>
      </c>
      <c r="K17" s="33">
        <f>K14*'HYP-SCENARIO-RES'!$D$48</f>
        <v>0</v>
      </c>
      <c r="L17" s="33">
        <f>L14*'HYP-SCENARIO-RES'!$D$48</f>
        <v>0</v>
      </c>
      <c r="M17" s="33">
        <f>M14*'HYP-SCENARIO-RES'!$D$48</f>
        <v>0</v>
      </c>
      <c r="N17" s="33">
        <f>N14*'HYP-SCENARIO-RES'!$D$48</f>
        <v>0</v>
      </c>
      <c r="O17" s="33">
        <f>O14*'HYP-SCENARIO-RES'!$D$48</f>
        <v>0</v>
      </c>
      <c r="P17" s="33">
        <f>P14*'HYP-SCENARIO-RES'!$D$48</f>
        <v>0</v>
      </c>
      <c r="Q17" s="33">
        <f>Q14*'HYP-SCENARIO-RES'!$D$48</f>
        <v>0</v>
      </c>
      <c r="R17" s="33">
        <f>R14*'HYP-SCENARIO-RES'!$D$48</f>
        <v>0</v>
      </c>
      <c r="S17" s="33">
        <f>S14*'HYP-SCENARIO-RES'!$D$48</f>
        <v>0</v>
      </c>
      <c r="T17" s="33">
        <f>T14*'HYP-SCENARIO-RES'!$D$48</f>
        <v>0</v>
      </c>
      <c r="U17" s="33">
        <f>U14*'HYP-SCENARIO-RES'!$D$48</f>
        <v>0</v>
      </c>
      <c r="V17" s="33">
        <f>V14*'HYP-SCENARIO-RES'!$D$48</f>
        <v>0</v>
      </c>
      <c r="W17" s="33">
        <f>W14*'HYP-SCENARIO-RES'!$D$48</f>
        <v>0</v>
      </c>
      <c r="X17" s="33">
        <f>X14*'HYP-SCENARIO-RES'!$D$48</f>
        <v>0</v>
      </c>
      <c r="Y17" s="33">
        <f>Y14*'HYP-SCENARIO-RES'!$D$48</f>
        <v>0</v>
      </c>
      <c r="Z17" s="33">
        <f>Z14*'HYP-SCENARIO-RES'!$D$48</f>
        <v>0</v>
      </c>
      <c r="AA17" s="33">
        <f>AA14*'HYP-SCENARIO-RES'!$D$48</f>
        <v>0</v>
      </c>
      <c r="AB17" s="33">
        <f>AB14*'HYP-SCENARIO-RES'!$D$48</f>
        <v>0</v>
      </c>
      <c r="AC17" s="33">
        <f>AC14*'HYP-SCENARIO-RES'!$D$48</f>
        <v>0</v>
      </c>
      <c r="AD17" s="33">
        <f>AD14*'HYP-SCENARIO-RES'!$D$48</f>
        <v>0</v>
      </c>
      <c r="AE17" s="33">
        <f>AE14*'HYP-SCENARIO-RES'!$D$48</f>
        <v>0</v>
      </c>
      <c r="AF17" s="33">
        <f>AF14*'HYP-SCENARIO-RES'!$D$48</f>
        <v>0</v>
      </c>
      <c r="AG17" s="33">
        <f>AG14*'HYP-SCENARIO-RES'!$D$48</f>
        <v>0</v>
      </c>
      <c r="AH17" s="33">
        <f>AH14*'HYP-SCENARIO-RES'!$D$48</f>
        <v>0</v>
      </c>
      <c r="AI17" s="33">
        <f>AI14*'HYP-SCENARIO-RES'!$D$48</f>
        <v>0</v>
      </c>
      <c r="AJ17" s="33">
        <f>AJ14*'HYP-SCENARIO-RES'!$D$48</f>
        <v>0</v>
      </c>
      <c r="AK17" s="33">
        <f>AK14*'HYP-SCENARIO-RES'!$D$48</f>
        <v>0</v>
      </c>
      <c r="AL17" s="33">
        <f>AL14*'HYP-SCENARIO-RES'!$D$48</f>
        <v>0</v>
      </c>
      <c r="AM17" s="33">
        <f>AM14*'HYP-SCENARIO-RES'!$D$48</f>
        <v>0</v>
      </c>
      <c r="AN17" s="33">
        <f>AN14*'HYP-SCENARIO-RES'!$D$48</f>
        <v>0</v>
      </c>
      <c r="AO17" s="33">
        <f>AO14*'HYP-SCENARIO-RES'!$D$48</f>
        <v>0</v>
      </c>
      <c r="AP17" s="33">
        <f>AP14*'HYP-SCENARIO-RES'!$D$48</f>
        <v>0</v>
      </c>
      <c r="AQ17" s="33">
        <f>AQ14*'HYP-SCENARIO-RES'!$D$48</f>
        <v>0</v>
      </c>
      <c r="AR17" s="33">
        <f>AR14*'HYP-SCENARIO-RES'!$D$48</f>
        <v>0</v>
      </c>
    </row>
    <row r="18" spans="1:55">
      <c r="A18" s="2" t="s">
        <v>28</v>
      </c>
      <c r="C18" s="33" t="e">
        <f>C15*'HYP-SCENARIO-RES'!$D$49</f>
        <v>#DIV/0!</v>
      </c>
      <c r="D18" s="33" t="e">
        <f>D15*'HYP-SCENARIO-RES'!$D$49</f>
        <v>#DIV/0!</v>
      </c>
      <c r="E18" s="33" t="e">
        <f>E15*'HYP-SCENARIO-RES'!$D$49</f>
        <v>#DIV/0!</v>
      </c>
      <c r="F18" s="33" t="e">
        <f>F15*'HYP-SCENARIO-RES'!$D$49</f>
        <v>#DIV/0!</v>
      </c>
      <c r="G18" s="33" t="e">
        <f>G15*'HYP-SCENARIO-RES'!$D$49</f>
        <v>#DIV/0!</v>
      </c>
      <c r="H18" s="33" t="e">
        <f>H15*'HYP-SCENARIO-RES'!$D$49</f>
        <v>#DIV/0!</v>
      </c>
      <c r="I18" s="33" t="e">
        <f>I15*'HYP-SCENARIO-RES'!$D$49</f>
        <v>#DIV/0!</v>
      </c>
      <c r="J18" s="33" t="e">
        <f>J15*'HYP-SCENARIO-RES'!$D$49</f>
        <v>#DIV/0!</v>
      </c>
      <c r="K18" s="33" t="e">
        <f>K15*'HYP-SCENARIO-RES'!$D$49</f>
        <v>#DIV/0!</v>
      </c>
      <c r="L18" s="33" t="e">
        <f>L15*'HYP-SCENARIO-RES'!$D$49</f>
        <v>#DIV/0!</v>
      </c>
      <c r="M18" s="33" t="e">
        <f>M15*'HYP-SCENARIO-RES'!$D$49</f>
        <v>#DIV/0!</v>
      </c>
      <c r="N18" s="33" t="e">
        <f>N15*'HYP-SCENARIO-RES'!$D$49</f>
        <v>#DIV/0!</v>
      </c>
      <c r="O18" s="33" t="e">
        <f>O15*'HYP-SCENARIO-RES'!$D$49</f>
        <v>#DIV/0!</v>
      </c>
      <c r="P18" s="33" t="e">
        <f>P15*'HYP-SCENARIO-RES'!$D$49</f>
        <v>#DIV/0!</v>
      </c>
      <c r="Q18" s="33" t="e">
        <f>Q15*'HYP-SCENARIO-RES'!$D$49</f>
        <v>#DIV/0!</v>
      </c>
      <c r="R18" s="33" t="e">
        <f>R15*'HYP-SCENARIO-RES'!$D$49</f>
        <v>#DIV/0!</v>
      </c>
      <c r="S18" s="33" t="e">
        <f>S15*'HYP-SCENARIO-RES'!$D$49</f>
        <v>#DIV/0!</v>
      </c>
      <c r="T18" s="33" t="e">
        <f>T15*'HYP-SCENARIO-RES'!$D$49</f>
        <v>#DIV/0!</v>
      </c>
      <c r="U18" s="33" t="e">
        <f>U15*'HYP-SCENARIO-RES'!$D$49</f>
        <v>#DIV/0!</v>
      </c>
      <c r="V18" s="33" t="e">
        <f>V15*'HYP-SCENARIO-RES'!$D$49</f>
        <v>#DIV/0!</v>
      </c>
      <c r="W18" s="33" t="e">
        <f>W15*'HYP-SCENARIO-RES'!$D$49</f>
        <v>#DIV/0!</v>
      </c>
      <c r="X18" s="33" t="e">
        <f>X15*'HYP-SCENARIO-RES'!$D$49</f>
        <v>#DIV/0!</v>
      </c>
      <c r="Y18" s="33" t="e">
        <f>Y15*'HYP-SCENARIO-RES'!$D$49</f>
        <v>#DIV/0!</v>
      </c>
      <c r="Z18" s="33" t="e">
        <f>Z15*'HYP-SCENARIO-RES'!$D$49</f>
        <v>#DIV/0!</v>
      </c>
      <c r="AA18" s="33" t="e">
        <f>AA15*'HYP-SCENARIO-RES'!$D$49</f>
        <v>#DIV/0!</v>
      </c>
      <c r="AB18" s="33" t="e">
        <f>AB15*'HYP-SCENARIO-RES'!$D$49</f>
        <v>#DIV/0!</v>
      </c>
      <c r="AC18" s="33" t="e">
        <f>AC15*'HYP-SCENARIO-RES'!$D$49</f>
        <v>#DIV/0!</v>
      </c>
      <c r="AD18" s="33" t="e">
        <f>AD15*'HYP-SCENARIO-RES'!$D$49</f>
        <v>#DIV/0!</v>
      </c>
      <c r="AE18" s="33" t="e">
        <f>AE15*'HYP-SCENARIO-RES'!$D$49</f>
        <v>#DIV/0!</v>
      </c>
      <c r="AF18" s="33" t="e">
        <f>AF15*'HYP-SCENARIO-RES'!$D$49</f>
        <v>#DIV/0!</v>
      </c>
      <c r="AG18" s="33" t="e">
        <f>AG15*'HYP-SCENARIO-RES'!$D$49</f>
        <v>#DIV/0!</v>
      </c>
      <c r="AH18" s="33" t="e">
        <f>AH15*'HYP-SCENARIO-RES'!$D$49</f>
        <v>#DIV/0!</v>
      </c>
      <c r="AI18" s="33" t="e">
        <f>AI15*'HYP-SCENARIO-RES'!$D$49</f>
        <v>#DIV/0!</v>
      </c>
      <c r="AJ18" s="33" t="e">
        <f>AJ15*'HYP-SCENARIO-RES'!$D$49</f>
        <v>#DIV/0!</v>
      </c>
      <c r="AK18" s="33" t="e">
        <f>AK15*'HYP-SCENARIO-RES'!$D$49</f>
        <v>#DIV/0!</v>
      </c>
      <c r="AL18" s="33" t="e">
        <f>AL15*'HYP-SCENARIO-RES'!$D$49</f>
        <v>#DIV/0!</v>
      </c>
      <c r="AM18" s="33" t="e">
        <f>AM15*'HYP-SCENARIO-RES'!$D$49</f>
        <v>#DIV/0!</v>
      </c>
      <c r="AN18" s="33" t="e">
        <f>AN15*'HYP-SCENARIO-RES'!$D$49</f>
        <v>#DIV/0!</v>
      </c>
      <c r="AO18" s="33" t="e">
        <f>AO15*'HYP-SCENARIO-RES'!$D$49</f>
        <v>#DIV/0!</v>
      </c>
      <c r="AP18" s="33" t="e">
        <f>AP15*'HYP-SCENARIO-RES'!$D$49</f>
        <v>#DIV/0!</v>
      </c>
      <c r="AQ18" s="33" t="e">
        <f>AQ15*'HYP-SCENARIO-RES'!$D$49</f>
        <v>#DIV/0!</v>
      </c>
      <c r="AR18" s="33" t="e">
        <f>AR15*'HYP-SCENARIO-RES'!$D$49</f>
        <v>#DIV/0!</v>
      </c>
    </row>
    <row r="20" spans="1:55">
      <c r="A20" s="2" t="s">
        <v>29</v>
      </c>
      <c r="C20" s="33">
        <f>C14-C17</f>
        <v>0</v>
      </c>
      <c r="D20" s="33">
        <f t="shared" ref="D20:AR20" si="1">D14-D17</f>
        <v>0</v>
      </c>
      <c r="E20" s="33">
        <f t="shared" si="1"/>
        <v>0</v>
      </c>
      <c r="F20" s="33">
        <f t="shared" si="1"/>
        <v>0</v>
      </c>
      <c r="G20" s="33">
        <f t="shared" si="1"/>
        <v>0</v>
      </c>
      <c r="H20" s="33">
        <f t="shared" si="1"/>
        <v>0</v>
      </c>
      <c r="I20" s="33">
        <f t="shared" si="1"/>
        <v>0</v>
      </c>
      <c r="J20" s="33">
        <f t="shared" si="1"/>
        <v>0</v>
      </c>
      <c r="K20" s="33">
        <f t="shared" si="1"/>
        <v>0</v>
      </c>
      <c r="L20" s="33">
        <f t="shared" si="1"/>
        <v>0</v>
      </c>
      <c r="M20" s="33">
        <f t="shared" si="1"/>
        <v>0</v>
      </c>
      <c r="N20" s="33">
        <f t="shared" si="1"/>
        <v>0</v>
      </c>
      <c r="O20" s="33">
        <f t="shared" si="1"/>
        <v>0</v>
      </c>
      <c r="P20" s="33">
        <f t="shared" si="1"/>
        <v>0</v>
      </c>
      <c r="Q20" s="33">
        <f t="shared" si="1"/>
        <v>0</v>
      </c>
      <c r="R20" s="33">
        <f t="shared" si="1"/>
        <v>0</v>
      </c>
      <c r="S20" s="33">
        <f t="shared" si="1"/>
        <v>0</v>
      </c>
      <c r="T20" s="33">
        <f t="shared" si="1"/>
        <v>0</v>
      </c>
      <c r="U20" s="33">
        <f t="shared" si="1"/>
        <v>0</v>
      </c>
      <c r="V20" s="33">
        <f t="shared" si="1"/>
        <v>0</v>
      </c>
      <c r="W20" s="33">
        <f t="shared" si="1"/>
        <v>0</v>
      </c>
      <c r="X20" s="33">
        <f t="shared" si="1"/>
        <v>0</v>
      </c>
      <c r="Y20" s="33">
        <f t="shared" si="1"/>
        <v>0</v>
      </c>
      <c r="Z20" s="33">
        <f t="shared" si="1"/>
        <v>0</v>
      </c>
      <c r="AA20" s="33">
        <f t="shared" si="1"/>
        <v>0</v>
      </c>
      <c r="AB20" s="33">
        <f t="shared" si="1"/>
        <v>0</v>
      </c>
      <c r="AC20" s="33">
        <f t="shared" si="1"/>
        <v>0</v>
      </c>
      <c r="AD20" s="33">
        <f t="shared" si="1"/>
        <v>0</v>
      </c>
      <c r="AE20" s="33">
        <f t="shared" si="1"/>
        <v>0</v>
      </c>
      <c r="AF20" s="33">
        <f t="shared" si="1"/>
        <v>0</v>
      </c>
      <c r="AG20" s="33">
        <f t="shared" si="1"/>
        <v>0</v>
      </c>
      <c r="AH20" s="33">
        <f t="shared" si="1"/>
        <v>0</v>
      </c>
      <c r="AI20" s="33">
        <f t="shared" si="1"/>
        <v>0</v>
      </c>
      <c r="AJ20" s="33">
        <f t="shared" si="1"/>
        <v>0</v>
      </c>
      <c r="AK20" s="33">
        <f t="shared" si="1"/>
        <v>0</v>
      </c>
      <c r="AL20" s="33">
        <f t="shared" si="1"/>
        <v>0</v>
      </c>
      <c r="AM20" s="33">
        <f t="shared" si="1"/>
        <v>0</v>
      </c>
      <c r="AN20" s="33">
        <f t="shared" si="1"/>
        <v>0</v>
      </c>
      <c r="AO20" s="33">
        <f t="shared" si="1"/>
        <v>0</v>
      </c>
      <c r="AP20" s="33">
        <f t="shared" si="1"/>
        <v>0</v>
      </c>
      <c r="AQ20" s="33">
        <f t="shared" si="1"/>
        <v>0</v>
      </c>
      <c r="AR20" s="33">
        <f t="shared" si="1"/>
        <v>0</v>
      </c>
    </row>
    <row r="21" spans="1:55">
      <c r="A21" s="2" t="s">
        <v>100</v>
      </c>
      <c r="C21" s="33" t="e">
        <f>C15*'HYP-SCENARIO-RES'!$D$50</f>
        <v>#DIV/0!</v>
      </c>
      <c r="D21" s="33" t="e">
        <f>D15*'HYP-SCENARIO-RES'!$D$50</f>
        <v>#DIV/0!</v>
      </c>
      <c r="E21" s="33" t="e">
        <f>E15*'HYP-SCENARIO-RES'!$D$50</f>
        <v>#DIV/0!</v>
      </c>
      <c r="F21" s="33" t="e">
        <f>F15*'HYP-SCENARIO-RES'!$D$50</f>
        <v>#DIV/0!</v>
      </c>
      <c r="G21" s="33" t="e">
        <f>G15*'HYP-SCENARIO-RES'!$D$50</f>
        <v>#DIV/0!</v>
      </c>
      <c r="H21" s="33" t="e">
        <f>H15*'HYP-SCENARIO-RES'!$D$50</f>
        <v>#DIV/0!</v>
      </c>
      <c r="I21" s="33" t="e">
        <f>I15*'HYP-SCENARIO-RES'!$D$50</f>
        <v>#DIV/0!</v>
      </c>
      <c r="J21" s="33" t="e">
        <f>J15*'HYP-SCENARIO-RES'!$D$50</f>
        <v>#DIV/0!</v>
      </c>
      <c r="K21" s="33" t="e">
        <f>K15*'HYP-SCENARIO-RES'!$D$50</f>
        <v>#DIV/0!</v>
      </c>
      <c r="L21" s="33" t="e">
        <f>L15*'HYP-SCENARIO-RES'!$D$50</f>
        <v>#DIV/0!</v>
      </c>
      <c r="M21" s="33" t="e">
        <f>M15*'HYP-SCENARIO-RES'!$D$50</f>
        <v>#DIV/0!</v>
      </c>
      <c r="N21" s="33" t="e">
        <f>N15*'HYP-SCENARIO-RES'!$D$50</f>
        <v>#DIV/0!</v>
      </c>
      <c r="O21" s="33" t="e">
        <f>O15*'HYP-SCENARIO-RES'!$D$50</f>
        <v>#DIV/0!</v>
      </c>
      <c r="P21" s="33" t="e">
        <f>P15*'HYP-SCENARIO-RES'!$D$50</f>
        <v>#DIV/0!</v>
      </c>
      <c r="Q21" s="33" t="e">
        <f>Q15*'HYP-SCENARIO-RES'!$D$50</f>
        <v>#DIV/0!</v>
      </c>
      <c r="R21" s="33" t="e">
        <f>R15*'HYP-SCENARIO-RES'!$D$50</f>
        <v>#DIV/0!</v>
      </c>
      <c r="S21" s="33" t="e">
        <f>S15*'HYP-SCENARIO-RES'!$D$50</f>
        <v>#DIV/0!</v>
      </c>
      <c r="T21" s="33" t="e">
        <f>T15*'HYP-SCENARIO-RES'!$D$50</f>
        <v>#DIV/0!</v>
      </c>
      <c r="U21" s="33" t="e">
        <f>U15*'HYP-SCENARIO-RES'!$D$50</f>
        <v>#DIV/0!</v>
      </c>
      <c r="V21" s="33" t="e">
        <f>V15*'HYP-SCENARIO-RES'!$D$50</f>
        <v>#DIV/0!</v>
      </c>
      <c r="W21" s="33" t="e">
        <f>W15*'HYP-SCENARIO-RES'!$D$50</f>
        <v>#DIV/0!</v>
      </c>
      <c r="X21" s="33" t="e">
        <f>X15*'HYP-SCENARIO-RES'!$D$50</f>
        <v>#DIV/0!</v>
      </c>
      <c r="Y21" s="33" t="e">
        <f>Y15*'HYP-SCENARIO-RES'!$D$50</f>
        <v>#DIV/0!</v>
      </c>
      <c r="Z21" s="33" t="e">
        <f>Z15*'HYP-SCENARIO-RES'!$D$50</f>
        <v>#DIV/0!</v>
      </c>
      <c r="AA21" s="33" t="e">
        <f>AA15*'HYP-SCENARIO-RES'!$D$50</f>
        <v>#DIV/0!</v>
      </c>
      <c r="AB21" s="33" t="e">
        <f>AB15*'HYP-SCENARIO-RES'!$D$50</f>
        <v>#DIV/0!</v>
      </c>
      <c r="AC21" s="33" t="e">
        <f>AC15*'HYP-SCENARIO-RES'!$D$50</f>
        <v>#DIV/0!</v>
      </c>
      <c r="AD21" s="33" t="e">
        <f>AD15*'HYP-SCENARIO-RES'!$D$50</f>
        <v>#DIV/0!</v>
      </c>
      <c r="AE21" s="33" t="e">
        <f>AE15*'HYP-SCENARIO-RES'!$D$50</f>
        <v>#DIV/0!</v>
      </c>
      <c r="AF21" s="33" t="e">
        <f>AF15*'HYP-SCENARIO-RES'!$D$50</f>
        <v>#DIV/0!</v>
      </c>
      <c r="AG21" s="33" t="e">
        <f>AG15*'HYP-SCENARIO-RES'!$D$50</f>
        <v>#DIV/0!</v>
      </c>
      <c r="AH21" s="33" t="e">
        <f>AH15*'HYP-SCENARIO-RES'!$D$50</f>
        <v>#DIV/0!</v>
      </c>
      <c r="AI21" s="33" t="e">
        <f>AI15*'HYP-SCENARIO-RES'!$D$50</f>
        <v>#DIV/0!</v>
      </c>
      <c r="AJ21" s="33" t="e">
        <f>AJ15*'HYP-SCENARIO-RES'!$D$50</f>
        <v>#DIV/0!</v>
      </c>
      <c r="AK21" s="33" t="e">
        <f>AK15*'HYP-SCENARIO-RES'!$D$50</f>
        <v>#DIV/0!</v>
      </c>
      <c r="AL21" s="33" t="e">
        <f>AL15*'HYP-SCENARIO-RES'!$D$50</f>
        <v>#DIV/0!</v>
      </c>
    </row>
    <row r="22" spans="1:55">
      <c r="A22" s="2" t="s">
        <v>101</v>
      </c>
      <c r="C22" s="33">
        <f>'HYP-SCENARIO-RES'!$D$53*ModèleCalcCompar!C11</f>
        <v>0</v>
      </c>
      <c r="D22" s="33">
        <f>'HYP-SCENARIO-RES'!$D$53*ModèleCalcCompar!D11</f>
        <v>0</v>
      </c>
      <c r="E22" s="33">
        <f>'HYP-SCENARIO-RES'!$D$53*ModèleCalcCompar!E11</f>
        <v>0</v>
      </c>
      <c r="F22" s="33">
        <f>'HYP-SCENARIO-RES'!$D$53*ModèleCalcCompar!F11</f>
        <v>0</v>
      </c>
      <c r="G22" s="33">
        <f>'HYP-SCENARIO-RES'!$D$53*ModèleCalcCompar!G11</f>
        <v>0</v>
      </c>
      <c r="H22" s="33">
        <f>'HYP-SCENARIO-RES'!$D$53*ModèleCalcCompar!H11</f>
        <v>0</v>
      </c>
      <c r="I22" s="33">
        <f>'HYP-SCENARIO-RES'!$D$53*ModèleCalcCompar!I11</f>
        <v>0</v>
      </c>
      <c r="J22" s="33">
        <f>'HYP-SCENARIO-RES'!$D$53*ModèleCalcCompar!J11</f>
        <v>0</v>
      </c>
      <c r="K22" s="33">
        <f>'HYP-SCENARIO-RES'!$D$53*ModèleCalcCompar!K11</f>
        <v>0</v>
      </c>
      <c r="L22" s="33">
        <f>'HYP-SCENARIO-RES'!$D$53*ModèleCalcCompar!L11</f>
        <v>0</v>
      </c>
      <c r="M22" s="33">
        <f>'HYP-SCENARIO-RES'!$D$53*ModèleCalcCompar!M11</f>
        <v>0</v>
      </c>
      <c r="N22" s="33">
        <f>'HYP-SCENARIO-RES'!$D$53*ModèleCalcCompar!N11</f>
        <v>0</v>
      </c>
      <c r="O22" s="33">
        <f>'HYP-SCENARIO-RES'!$D$53*ModèleCalcCompar!O11</f>
        <v>0</v>
      </c>
      <c r="P22" s="33">
        <f>'HYP-SCENARIO-RES'!$D$53*ModèleCalcCompar!P11</f>
        <v>0</v>
      </c>
      <c r="Q22" s="33">
        <f>'HYP-SCENARIO-RES'!$D$53*ModèleCalcCompar!Q11</f>
        <v>0</v>
      </c>
      <c r="R22" s="33">
        <f>'HYP-SCENARIO-RES'!$D$53*ModèleCalcCompar!R11</f>
        <v>0</v>
      </c>
      <c r="S22" s="33">
        <f>'HYP-SCENARIO-RES'!$D$53*ModèleCalcCompar!S11</f>
        <v>0</v>
      </c>
      <c r="T22" s="33">
        <f>'HYP-SCENARIO-RES'!$D$53*ModèleCalcCompar!T11</f>
        <v>0</v>
      </c>
      <c r="U22" s="33">
        <f>'HYP-SCENARIO-RES'!$D$53*ModèleCalcCompar!U11</f>
        <v>0</v>
      </c>
      <c r="V22" s="33">
        <f>'HYP-SCENARIO-RES'!$D$53*ModèleCalcCompar!V11</f>
        <v>0</v>
      </c>
      <c r="W22" s="33">
        <f>'HYP-SCENARIO-RES'!$D$53*ModèleCalcCompar!W11</f>
        <v>0</v>
      </c>
      <c r="X22" s="33">
        <f>'HYP-SCENARIO-RES'!$D$53*ModèleCalcCompar!X11</f>
        <v>0</v>
      </c>
      <c r="Y22" s="33">
        <f>'HYP-SCENARIO-RES'!$D$53*ModèleCalcCompar!Y11</f>
        <v>0</v>
      </c>
      <c r="Z22" s="33">
        <f>'HYP-SCENARIO-RES'!$D$53*ModèleCalcCompar!Z11</f>
        <v>0</v>
      </c>
      <c r="AA22" s="33">
        <f>'HYP-SCENARIO-RES'!$D$53*ModèleCalcCompar!AA11</f>
        <v>0</v>
      </c>
      <c r="AB22" s="33">
        <f>'HYP-SCENARIO-RES'!$D$53*ModèleCalcCompar!AB11</f>
        <v>0</v>
      </c>
      <c r="AC22" s="33">
        <f>'HYP-SCENARIO-RES'!$D$53*ModèleCalcCompar!AC11</f>
        <v>0</v>
      </c>
      <c r="AD22" s="33">
        <f>'HYP-SCENARIO-RES'!$D$53*ModèleCalcCompar!AD11</f>
        <v>0</v>
      </c>
      <c r="AE22" s="33">
        <f>'HYP-SCENARIO-RES'!$D$53*ModèleCalcCompar!AE11</f>
        <v>0</v>
      </c>
      <c r="AF22" s="33">
        <f>'HYP-SCENARIO-RES'!$D$53*ModèleCalcCompar!AF11</f>
        <v>0</v>
      </c>
      <c r="AG22" s="33">
        <f>'HYP-SCENARIO-RES'!$D$53*ModèleCalcCompar!AG11</f>
        <v>0</v>
      </c>
      <c r="AH22" s="33">
        <f>'HYP-SCENARIO-RES'!$D$53*ModèleCalcCompar!AH11</f>
        <v>0</v>
      </c>
      <c r="AI22" s="33">
        <f>'HYP-SCENARIO-RES'!$D$53*ModèleCalcCompar!AI11</f>
        <v>0</v>
      </c>
      <c r="AJ22" s="33">
        <f>'HYP-SCENARIO-RES'!$D$53*ModèleCalcCompar!AJ11</f>
        <v>0</v>
      </c>
      <c r="AK22" s="33">
        <f>'HYP-SCENARIO-RES'!$D$53*ModèleCalcCompar!AK11</f>
        <v>0</v>
      </c>
      <c r="AL22" s="33">
        <f>'HYP-SCENARIO-RES'!$D$53*ModèleCalcCompar!AL11</f>
        <v>0</v>
      </c>
      <c r="AM22" s="33">
        <f>'HYP-SCENARIO-RES'!$D$53*ModèleCalcCompar!AM11</f>
        <v>0</v>
      </c>
      <c r="AN22" s="33">
        <f>'HYP-SCENARIO-RES'!$D$53*ModèleCalcCompar!AN11</f>
        <v>0</v>
      </c>
      <c r="AO22" s="33">
        <f>'HYP-SCENARIO-RES'!$D$53*ModèleCalcCompar!AO11</f>
        <v>0</v>
      </c>
      <c r="AP22" s="33">
        <f>'HYP-SCENARIO-RES'!$D$53*ModèleCalcCompar!AP11</f>
        <v>0</v>
      </c>
      <c r="AQ22" s="33">
        <f>'HYP-SCENARIO-RES'!$D$53*ModèleCalcCompar!AQ11</f>
        <v>0</v>
      </c>
      <c r="AR22" s="33">
        <f>'HYP-SCENARIO-RES'!$D$53*ModèleCalcCompar!AR11</f>
        <v>0</v>
      </c>
    </row>
    <row r="24" spans="1:55" s="30" customFormat="1">
      <c r="A24" s="30" t="s">
        <v>82</v>
      </c>
      <c r="B24" s="36" t="e">
        <f>SUM(C24:AR24)</f>
        <v>#DIV/0!</v>
      </c>
      <c r="F24" s="36" t="e">
        <f>SUM(F25:F31)</f>
        <v>#DIV/0!</v>
      </c>
      <c r="G24" s="36" t="e">
        <f t="shared" ref="G24:AR24" si="2">SUM(G25:G31)</f>
        <v>#DIV/0!</v>
      </c>
      <c r="H24" s="36" t="e">
        <f t="shared" si="2"/>
        <v>#DIV/0!</v>
      </c>
      <c r="I24" s="36" t="e">
        <f t="shared" si="2"/>
        <v>#DIV/0!</v>
      </c>
      <c r="J24" s="36" t="e">
        <f t="shared" si="2"/>
        <v>#DIV/0!</v>
      </c>
      <c r="K24" s="36" t="e">
        <f t="shared" si="2"/>
        <v>#DIV/0!</v>
      </c>
      <c r="L24" s="36" t="e">
        <f t="shared" si="2"/>
        <v>#DIV/0!</v>
      </c>
      <c r="M24" s="36" t="e">
        <f t="shared" si="2"/>
        <v>#DIV/0!</v>
      </c>
      <c r="N24" s="36" t="e">
        <f t="shared" si="2"/>
        <v>#DIV/0!</v>
      </c>
      <c r="O24" s="36" t="e">
        <f t="shared" si="2"/>
        <v>#DIV/0!</v>
      </c>
      <c r="P24" s="36" t="e">
        <f t="shared" si="2"/>
        <v>#DIV/0!</v>
      </c>
      <c r="Q24" s="36" t="e">
        <f t="shared" si="2"/>
        <v>#DIV/0!</v>
      </c>
      <c r="R24" s="36" t="e">
        <f t="shared" si="2"/>
        <v>#DIV/0!</v>
      </c>
      <c r="S24" s="36" t="e">
        <f t="shared" si="2"/>
        <v>#DIV/0!</v>
      </c>
      <c r="T24" s="36" t="e">
        <f t="shared" si="2"/>
        <v>#DIV/0!</v>
      </c>
      <c r="U24" s="36" t="e">
        <f t="shared" si="2"/>
        <v>#DIV/0!</v>
      </c>
      <c r="V24" s="36" t="e">
        <f t="shared" si="2"/>
        <v>#DIV/0!</v>
      </c>
      <c r="W24" s="36" t="e">
        <f t="shared" si="2"/>
        <v>#DIV/0!</v>
      </c>
      <c r="X24" s="36" t="e">
        <f t="shared" si="2"/>
        <v>#DIV/0!</v>
      </c>
      <c r="Y24" s="36" t="e">
        <f t="shared" si="2"/>
        <v>#DIV/0!</v>
      </c>
      <c r="Z24" s="36" t="e">
        <f t="shared" si="2"/>
        <v>#DIV/0!</v>
      </c>
      <c r="AA24" s="36" t="e">
        <f t="shared" si="2"/>
        <v>#DIV/0!</v>
      </c>
      <c r="AB24" s="36" t="e">
        <f t="shared" si="2"/>
        <v>#DIV/0!</v>
      </c>
      <c r="AC24" s="36" t="e">
        <f t="shared" si="2"/>
        <v>#DIV/0!</v>
      </c>
      <c r="AD24" s="36" t="e">
        <f t="shared" si="2"/>
        <v>#DIV/0!</v>
      </c>
      <c r="AE24" s="36" t="e">
        <f t="shared" si="2"/>
        <v>#DIV/0!</v>
      </c>
      <c r="AF24" s="36" t="e">
        <f t="shared" si="2"/>
        <v>#DIV/0!</v>
      </c>
      <c r="AG24" s="36" t="e">
        <f t="shared" si="2"/>
        <v>#DIV/0!</v>
      </c>
      <c r="AH24" s="36" t="e">
        <f t="shared" si="2"/>
        <v>#DIV/0!</v>
      </c>
      <c r="AI24" s="36" t="e">
        <f t="shared" si="2"/>
        <v>#DIV/0!</v>
      </c>
      <c r="AJ24" s="36" t="e">
        <f t="shared" si="2"/>
        <v>#DIV/0!</v>
      </c>
      <c r="AK24" s="36" t="e">
        <f t="shared" si="2"/>
        <v>#DIV/0!</v>
      </c>
      <c r="AL24" s="36" t="e">
        <f t="shared" si="2"/>
        <v>#DIV/0!</v>
      </c>
      <c r="AM24" s="36" t="e">
        <f t="shared" si="2"/>
        <v>#DIV/0!</v>
      </c>
      <c r="AN24" s="36" t="e">
        <f t="shared" si="2"/>
        <v>#DIV/0!</v>
      </c>
      <c r="AO24" s="36" t="e">
        <f t="shared" si="2"/>
        <v>#DIV/0!</v>
      </c>
      <c r="AP24" s="36" t="e">
        <f t="shared" si="2"/>
        <v>#DIV/0!</v>
      </c>
      <c r="AQ24" s="36" t="e">
        <f t="shared" si="2"/>
        <v>#DIV/0!</v>
      </c>
      <c r="AR24" s="36" t="e">
        <f t="shared" si="2"/>
        <v>#DIV/0!</v>
      </c>
    </row>
    <row r="25" spans="1:55">
      <c r="A25" s="2" t="s">
        <v>83</v>
      </c>
      <c r="B25" s="35"/>
      <c r="C25" s="35"/>
      <c r="D25" s="35">
        <f>(D17*D10*'HYP-SCENARIO-RES'!$B$17*(1+'HYP-SCENARIO-RES'!$B$12)^ModèleCalcCompar!D1)/1000</f>
        <v>0</v>
      </c>
      <c r="E25" s="35">
        <f>(E17*E10*'HYP-SCENARIO-RES'!$B$17*(1+'HYP-SCENARIO-RES'!$B$12)^ModèleCalcCompar!E1)/1000</f>
        <v>0</v>
      </c>
      <c r="F25" s="35">
        <f>(F17*F10*'HYP-SCENARIO-RES'!$B$17*(1+'HYP-SCENARIO-RES'!$B$12)^ModèleCalcCompar!F1)/1000</f>
        <v>0</v>
      </c>
      <c r="G25" s="35">
        <f>(G17*G10*'HYP-SCENARIO-RES'!$B$17*(1+'HYP-SCENARIO-RES'!$B$12)^ModèleCalcCompar!G1)/1000</f>
        <v>0</v>
      </c>
      <c r="H25" s="35">
        <f>(H17*H10*'HYP-SCENARIO-RES'!$B$17*(1+'HYP-SCENARIO-RES'!$B$12)^ModèleCalcCompar!H1)/1000</f>
        <v>0</v>
      </c>
      <c r="I25" s="35">
        <f>(I17*I10*'HYP-SCENARIO-RES'!$B$17*(1+'HYP-SCENARIO-RES'!$B$12)^ModèleCalcCompar!I1)/1000</f>
        <v>0</v>
      </c>
      <c r="J25" s="35">
        <f>(J17*J10*'HYP-SCENARIO-RES'!$B$17*(1+'HYP-SCENARIO-RES'!$B$12)^ModèleCalcCompar!J1)/1000</f>
        <v>0</v>
      </c>
      <c r="K25" s="35">
        <f>(K17*K10*'HYP-SCENARIO-RES'!$B$17*(1+'HYP-SCENARIO-RES'!$B$12)^ModèleCalcCompar!K1)/1000</f>
        <v>0</v>
      </c>
      <c r="L25" s="35">
        <f>(L17*L10*'HYP-SCENARIO-RES'!$B$17*(1+'HYP-SCENARIO-RES'!$B$12)^ModèleCalcCompar!L1)/1000</f>
        <v>0</v>
      </c>
      <c r="M25" s="35">
        <f>(M17*M10*'HYP-SCENARIO-RES'!$B$17*(1+'HYP-SCENARIO-RES'!$B$12)^ModèleCalcCompar!M1)/1000</f>
        <v>0</v>
      </c>
      <c r="N25" s="35">
        <f>(N17*N10*'HYP-SCENARIO-RES'!$B$17*(1+'HYP-SCENARIO-RES'!$B$12)^ModèleCalcCompar!N1)/1000</f>
        <v>0</v>
      </c>
      <c r="O25" s="35">
        <f>(O17*O10*'HYP-SCENARIO-RES'!$B$17*(1+'HYP-SCENARIO-RES'!$B$12)^ModèleCalcCompar!O1)/1000</f>
        <v>0</v>
      </c>
      <c r="P25" s="35">
        <f>(P17*P10*'HYP-SCENARIO-RES'!$B$17*(1+'HYP-SCENARIO-RES'!$B$12)^ModèleCalcCompar!P1)/1000</f>
        <v>0</v>
      </c>
      <c r="Q25" s="35">
        <f>(Q17*Q10*'HYP-SCENARIO-RES'!$B$17*(1+'HYP-SCENARIO-RES'!$B$12)^ModèleCalcCompar!Q1)/1000</f>
        <v>0</v>
      </c>
      <c r="R25" s="35">
        <f>(R17*R10*'HYP-SCENARIO-RES'!$B$17*(1+'HYP-SCENARIO-RES'!$B$12)^ModèleCalcCompar!R1)/1000</f>
        <v>0</v>
      </c>
      <c r="S25" s="35">
        <f>(S17*S10*'HYP-SCENARIO-RES'!$B$17*(1+'HYP-SCENARIO-RES'!$B$12)^ModèleCalcCompar!S1)/1000</f>
        <v>0</v>
      </c>
      <c r="T25" s="35">
        <f>(T17*T10*'HYP-SCENARIO-RES'!$B$17*(1+'HYP-SCENARIO-RES'!$B$12)^ModèleCalcCompar!T1)/1000</f>
        <v>0</v>
      </c>
      <c r="U25" s="35">
        <f>(U17*U10*'HYP-SCENARIO-RES'!$B$17*(1+'HYP-SCENARIO-RES'!$B$12)^ModèleCalcCompar!U1)/1000</f>
        <v>0</v>
      </c>
      <c r="V25" s="35">
        <f>(V17*V10*'HYP-SCENARIO-RES'!$B$17*(1+'HYP-SCENARIO-RES'!$B$12)^ModèleCalcCompar!V1)/1000</f>
        <v>0</v>
      </c>
      <c r="W25" s="35">
        <f>(W17*W10*'HYP-SCENARIO-RES'!$B$17*(1+'HYP-SCENARIO-RES'!$B$12)^ModèleCalcCompar!W1)/1000</f>
        <v>0</v>
      </c>
      <c r="X25" s="35">
        <f>(X17*X10*'HYP-SCENARIO-RES'!$B$17*(1+'HYP-SCENARIO-RES'!$B$12)^ModèleCalcCompar!X1)/1000</f>
        <v>0</v>
      </c>
      <c r="Y25" s="35">
        <f>(Y17*Y10*'HYP-SCENARIO-RES'!$B$17*(1+'HYP-SCENARIO-RES'!$B$12)^ModèleCalcCompar!Y1)/1000</f>
        <v>0</v>
      </c>
      <c r="Z25" s="35">
        <f>(Z17*Z10*'HYP-SCENARIO-RES'!$B$17*(1+'HYP-SCENARIO-RES'!$B$12)^ModèleCalcCompar!Z1)/1000</f>
        <v>0</v>
      </c>
      <c r="AA25" s="35">
        <f>(AA17*AA10*'HYP-SCENARIO-RES'!$B$17*(1+'HYP-SCENARIO-RES'!$B$12)^ModèleCalcCompar!AA1)/1000</f>
        <v>0</v>
      </c>
      <c r="AB25" s="35">
        <f>(AB17*AB10*'HYP-SCENARIO-RES'!$B$17*(1+'HYP-SCENARIO-RES'!$B$12)^ModèleCalcCompar!AB1)/1000</f>
        <v>0</v>
      </c>
      <c r="AC25" s="35">
        <f>(AC17*AC10*'HYP-SCENARIO-RES'!$B$17*(1+'HYP-SCENARIO-RES'!$B$12)^ModèleCalcCompar!AC1)/1000</f>
        <v>0</v>
      </c>
      <c r="AD25" s="35">
        <f>(AD17*AD10*'HYP-SCENARIO-RES'!$B$17*(1+'HYP-SCENARIO-RES'!$B$12)^ModèleCalcCompar!AD1)/1000</f>
        <v>0</v>
      </c>
      <c r="AE25" s="35">
        <f>(AE17*AE10*'HYP-SCENARIO-RES'!$B$17*(1+'HYP-SCENARIO-RES'!$B$12)^ModèleCalcCompar!AE1)/1000</f>
        <v>0</v>
      </c>
      <c r="AF25" s="35">
        <f>(AF17*AF10*'HYP-SCENARIO-RES'!$B$17*(1+'HYP-SCENARIO-RES'!$B$12)^ModèleCalcCompar!AF1)/1000</f>
        <v>0</v>
      </c>
      <c r="AG25" s="35">
        <f>(AG17*AG10*'HYP-SCENARIO-RES'!$B$17*(1+'HYP-SCENARIO-RES'!$B$12)^ModèleCalcCompar!AG1)/1000</f>
        <v>0</v>
      </c>
      <c r="AH25" s="35">
        <f>(AH17*AH10*'HYP-SCENARIO-RES'!$B$17*(1+'HYP-SCENARIO-RES'!$B$12)^ModèleCalcCompar!AH1)/1000</f>
        <v>0</v>
      </c>
      <c r="AI25" s="35">
        <f>(AI17*AI10*'HYP-SCENARIO-RES'!$B$17*(1+'HYP-SCENARIO-RES'!$B$12)^ModèleCalcCompar!AI1)/1000</f>
        <v>0</v>
      </c>
      <c r="AJ25" s="35">
        <f>(AJ17*AJ10*'HYP-SCENARIO-RES'!$B$17*(1+'HYP-SCENARIO-RES'!$B$12)^ModèleCalcCompar!AJ1)/1000</f>
        <v>0</v>
      </c>
      <c r="AK25" s="35">
        <f>(AK17*AK10*'HYP-SCENARIO-RES'!$B$17*(1+'HYP-SCENARIO-RES'!$B$12)^ModèleCalcCompar!AK1)/1000</f>
        <v>0</v>
      </c>
      <c r="AL25" s="35">
        <f>(AL17*AL10*'HYP-SCENARIO-RES'!$B$17*(1+'HYP-SCENARIO-RES'!$B$12)^ModèleCalcCompar!AL1)/1000</f>
        <v>0</v>
      </c>
      <c r="AM25" s="35">
        <f>(AM17*AM10*'HYP-SCENARIO-RES'!$B$17*(1+'HYP-SCENARIO-RES'!$B$12)^ModèleCalcCompar!AM1)/1000</f>
        <v>0</v>
      </c>
      <c r="AN25" s="35">
        <f>(AN17*AN10*'HYP-SCENARIO-RES'!$B$17*(1+'HYP-SCENARIO-RES'!$B$12)^ModèleCalcCompar!AN1)/1000</f>
        <v>0</v>
      </c>
      <c r="AO25" s="35">
        <f>(AO17*AO10*'HYP-SCENARIO-RES'!$B$17*(1+'HYP-SCENARIO-RES'!$B$12)^ModèleCalcCompar!AO1)/1000</f>
        <v>0</v>
      </c>
      <c r="AP25" s="35">
        <f>(AP17*AP10*'HYP-SCENARIO-RES'!$B$17*(1+'HYP-SCENARIO-RES'!$B$12)^ModèleCalcCompar!AP1)/1000</f>
        <v>0</v>
      </c>
      <c r="AQ25" s="35">
        <f>(AQ17*AQ10*'HYP-SCENARIO-RES'!$B$17*(1+'HYP-SCENARIO-RES'!$B$12)^ModèleCalcCompar!AQ1)/1000</f>
        <v>0</v>
      </c>
      <c r="AR25" s="35">
        <f>(AR17*AR10*'HYP-SCENARIO-RES'!$B$17*(1+'HYP-SCENARIO-RES'!$B$12)^ModèleCalcCompar!AR1)/1000</f>
        <v>0</v>
      </c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</row>
    <row r="26" spans="1:55">
      <c r="A26" s="2" t="s">
        <v>30</v>
      </c>
      <c r="B26" s="35"/>
      <c r="C26" s="35"/>
      <c r="D26" s="35">
        <f>(D20*'HYP-SCENARIO-RES'!$B$18*(1+'HYP-SCENARIO-RES'!$B$12)^D1)/1000</f>
        <v>0</v>
      </c>
      <c r="E26" s="35">
        <f>(E20*'HYP-SCENARIO-RES'!$B$18*(1+'HYP-SCENARIO-RES'!$B$12)^E1)/1000</f>
        <v>0</v>
      </c>
      <c r="F26" s="35">
        <f>(F20*'HYP-SCENARIO-RES'!$B$18*(1+'HYP-SCENARIO-RES'!$B$12)^F1)/1000</f>
        <v>0</v>
      </c>
      <c r="G26" s="35">
        <f>(G20*'HYP-SCENARIO-RES'!$B$18*(1+'HYP-SCENARIO-RES'!$B$12)^G1)/1000</f>
        <v>0</v>
      </c>
      <c r="H26" s="35">
        <f>(H20*'HYP-SCENARIO-RES'!$B$18*(1+'HYP-SCENARIO-RES'!$B$12)^H1)/1000</f>
        <v>0</v>
      </c>
      <c r="I26" s="35">
        <f>(I20*'HYP-SCENARIO-RES'!$B$18*(1+'HYP-SCENARIO-RES'!$B$12)^I1)/1000</f>
        <v>0</v>
      </c>
      <c r="J26" s="35">
        <f>(J20*'HYP-SCENARIO-RES'!$B$18*(1+'HYP-SCENARIO-RES'!$B$12)^J1)/1000</f>
        <v>0</v>
      </c>
      <c r="K26" s="35">
        <f>(K20*'HYP-SCENARIO-RES'!$B$18*(1+'HYP-SCENARIO-RES'!$B$12)^K1)/1000</f>
        <v>0</v>
      </c>
      <c r="L26" s="35">
        <f>(L20*'HYP-SCENARIO-RES'!$B$18*(1+'HYP-SCENARIO-RES'!$B$12)^L1)/1000</f>
        <v>0</v>
      </c>
      <c r="M26" s="35">
        <f>(M20*'HYP-SCENARIO-RES'!$B$18*(1+'HYP-SCENARIO-RES'!$B$12)^M1)/1000</f>
        <v>0</v>
      </c>
      <c r="N26" s="35">
        <f>(N20*'HYP-SCENARIO-RES'!$B$18*(1+'HYP-SCENARIO-RES'!$B$12)^N1)/1000</f>
        <v>0</v>
      </c>
      <c r="O26" s="35">
        <f>(O20*'HYP-SCENARIO-RES'!$B$18*(1+'HYP-SCENARIO-RES'!$B$12)^O1)/1000</f>
        <v>0</v>
      </c>
      <c r="P26" s="35">
        <f>(P20*'HYP-SCENARIO-RES'!$B$18*(1+'HYP-SCENARIO-RES'!$B$12)^P1)/1000</f>
        <v>0</v>
      </c>
      <c r="Q26" s="35">
        <f>(Q20*'HYP-SCENARIO-RES'!$B$18*(1+'HYP-SCENARIO-RES'!$B$12)^Q1)/1000</f>
        <v>0</v>
      </c>
      <c r="R26" s="35">
        <f>(R20*'HYP-SCENARIO-RES'!$B$18*(1+'HYP-SCENARIO-RES'!$B$12)^R1)/1000</f>
        <v>0</v>
      </c>
      <c r="S26" s="35">
        <f>(S20*'HYP-SCENARIO-RES'!$B$18*(1+'HYP-SCENARIO-RES'!$B$12)^S1)/1000</f>
        <v>0</v>
      </c>
      <c r="T26" s="35">
        <f>(T20*'HYP-SCENARIO-RES'!$B$18*(1+'HYP-SCENARIO-RES'!$B$12)^T1)/1000</f>
        <v>0</v>
      </c>
      <c r="U26" s="35">
        <f>(U20*'HYP-SCENARIO-RES'!$B$18*(1+'HYP-SCENARIO-RES'!$B$12)^U1)/1000</f>
        <v>0</v>
      </c>
      <c r="V26" s="35">
        <f>(V20*'HYP-SCENARIO-RES'!$B$18*(1+'HYP-SCENARIO-RES'!$B$12)^V1)/1000</f>
        <v>0</v>
      </c>
      <c r="W26" s="35">
        <f>(W20*'HYP-SCENARIO-RES'!$B$18*(1+'HYP-SCENARIO-RES'!$B$12)^W1)/1000</f>
        <v>0</v>
      </c>
      <c r="X26" s="35">
        <f>(X20*'HYP-SCENARIO-RES'!$B$18*(1+'HYP-SCENARIO-RES'!$B$12)^X1)/1000</f>
        <v>0</v>
      </c>
      <c r="Y26" s="35">
        <f>(Y20*'HYP-SCENARIO-RES'!$B$18*(1+'HYP-SCENARIO-RES'!$B$12)^Y1)/1000</f>
        <v>0</v>
      </c>
      <c r="Z26" s="35">
        <f>(Z20*'HYP-SCENARIO-RES'!$B$18*(1+'HYP-SCENARIO-RES'!$B$12)^Z1)/1000</f>
        <v>0</v>
      </c>
      <c r="AA26" s="35">
        <f>(AA20*'HYP-SCENARIO-RES'!$B$18*(1+'HYP-SCENARIO-RES'!$B$12)^AA1)/1000</f>
        <v>0</v>
      </c>
      <c r="AB26" s="35">
        <f>(AB20*'HYP-SCENARIO-RES'!$B$18*(1+'HYP-SCENARIO-RES'!$B$12)^AB1)/1000</f>
        <v>0</v>
      </c>
      <c r="AC26" s="35">
        <f>(AC20*'HYP-SCENARIO-RES'!$B$18*(1+'HYP-SCENARIO-RES'!$B$12)^AC1)/1000</f>
        <v>0</v>
      </c>
      <c r="AD26" s="35">
        <f>(AD20*'HYP-SCENARIO-RES'!$B$18*(1+'HYP-SCENARIO-RES'!$B$12)^AD1)/1000</f>
        <v>0</v>
      </c>
      <c r="AE26" s="35">
        <f>(AE20*'HYP-SCENARIO-RES'!$B$18*(1+'HYP-SCENARIO-RES'!$B$12)^AE1)/1000</f>
        <v>0</v>
      </c>
      <c r="AF26" s="35">
        <f>(AF20*'HYP-SCENARIO-RES'!$B$18*(1+'HYP-SCENARIO-RES'!$B$12)^AF1)/1000</f>
        <v>0</v>
      </c>
      <c r="AG26" s="35">
        <f>(AG20*'HYP-SCENARIO-RES'!$B$18*(1+'HYP-SCENARIO-RES'!$B$12)^AG1)/1000</f>
        <v>0</v>
      </c>
      <c r="AH26" s="35">
        <f>(AH20*'HYP-SCENARIO-RES'!$B$18*(1+'HYP-SCENARIO-RES'!$B$12)^AH1)/1000</f>
        <v>0</v>
      </c>
      <c r="AI26" s="35">
        <f>(AI20*'HYP-SCENARIO-RES'!$B$18*(1+'HYP-SCENARIO-RES'!$B$12)^AI1)/1000</f>
        <v>0</v>
      </c>
      <c r="AJ26" s="35">
        <f>(AJ20*'HYP-SCENARIO-RES'!$B$18*(1+'HYP-SCENARIO-RES'!$B$12)^AJ1)/1000</f>
        <v>0</v>
      </c>
      <c r="AK26" s="35">
        <f>(AK20*'HYP-SCENARIO-RES'!$B$18*(1+'HYP-SCENARIO-RES'!$B$12)^AK1)/1000</f>
        <v>0</v>
      </c>
      <c r="AL26" s="35">
        <f>(AL20*'HYP-SCENARIO-RES'!$B$18*(1+'HYP-SCENARIO-RES'!$B$12)^AL1)/1000</f>
        <v>0</v>
      </c>
      <c r="AM26" s="35">
        <f>(AM20*'HYP-SCENARIO-RES'!$B$18*(1+'HYP-SCENARIO-RES'!$B$12)^AM1)/1000</f>
        <v>0</v>
      </c>
      <c r="AN26" s="35">
        <f>(AN20*'HYP-SCENARIO-RES'!$B$18*(1+'HYP-SCENARIO-RES'!$B$12)^AN1)/1000</f>
        <v>0</v>
      </c>
      <c r="AO26" s="35">
        <f>(AO20*'HYP-SCENARIO-RES'!$B$18*(1+'HYP-SCENARIO-RES'!$B$12)^AO1)/1000</f>
        <v>0</v>
      </c>
      <c r="AP26" s="35">
        <f>(AP20*'HYP-SCENARIO-RES'!$B$18*(1+'HYP-SCENARIO-RES'!$B$12)^AP1)/1000</f>
        <v>0</v>
      </c>
      <c r="AQ26" s="35">
        <f>(AQ20*'HYP-SCENARIO-RES'!$B$18*(1+'HYP-SCENARIO-RES'!$B$12)^AQ1)/1000</f>
        <v>0</v>
      </c>
      <c r="AR26" s="35">
        <f>(AR20*'HYP-SCENARIO-RES'!$B$18*(1+'HYP-SCENARIO-RES'!$B$12)^AR1)/1000</f>
        <v>0</v>
      </c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</row>
    <row r="27" spans="1:55">
      <c r="A27" s="2" t="s">
        <v>31</v>
      </c>
      <c r="B27" s="35"/>
      <c r="C27" s="35" t="e">
        <f>C18/1000*'HYP-SCENARIO-RES'!$B$21*(1+'HYP-SCENARIO-RES'!$B$11)^ModèleCalcCompar!C1</f>
        <v>#DIV/0!</v>
      </c>
      <c r="D27" s="35" t="e">
        <f>D18/1000*'HYP-SCENARIO-RES'!$B$21*(1+'HYP-SCENARIO-RES'!$B$11)^ModèleCalcCompar!D1</f>
        <v>#DIV/0!</v>
      </c>
      <c r="E27" s="35" t="e">
        <f>E18/1000*'HYP-SCENARIO-RES'!$B$21*(1+'HYP-SCENARIO-RES'!$B$11)^ModèleCalcCompar!E1</f>
        <v>#DIV/0!</v>
      </c>
      <c r="F27" s="35" t="e">
        <f>F18/1000*'HYP-SCENARIO-RES'!$B$21*(1+'HYP-SCENARIO-RES'!$B$11)^ModèleCalcCompar!F1</f>
        <v>#DIV/0!</v>
      </c>
      <c r="G27" s="35" t="e">
        <f>G18/1000*'HYP-SCENARIO-RES'!$B$21*(1+'HYP-SCENARIO-RES'!$B$11)^ModèleCalcCompar!G1</f>
        <v>#DIV/0!</v>
      </c>
      <c r="H27" s="35" t="e">
        <f>H18/1000*'HYP-SCENARIO-RES'!$B$21*(1+'HYP-SCENARIO-RES'!$B$11)^ModèleCalcCompar!H1</f>
        <v>#DIV/0!</v>
      </c>
      <c r="I27" s="35" t="e">
        <f>I18/1000*'HYP-SCENARIO-RES'!$B$21*(1+'HYP-SCENARIO-RES'!$B$11)^ModèleCalcCompar!I1</f>
        <v>#DIV/0!</v>
      </c>
      <c r="J27" s="35" t="e">
        <f>J18/1000*'HYP-SCENARIO-RES'!$B$21*(1+'HYP-SCENARIO-RES'!$B$11)^ModèleCalcCompar!J1</f>
        <v>#DIV/0!</v>
      </c>
      <c r="K27" s="35" t="e">
        <f>K18/1000*'HYP-SCENARIO-RES'!$B$21*(1+'HYP-SCENARIO-RES'!$B$11)^ModèleCalcCompar!K1</f>
        <v>#DIV/0!</v>
      </c>
      <c r="L27" s="35" t="e">
        <f>L18/1000*'HYP-SCENARIO-RES'!$B$21*(1+'HYP-SCENARIO-RES'!$B$11)^ModèleCalcCompar!L1</f>
        <v>#DIV/0!</v>
      </c>
      <c r="M27" s="35" t="e">
        <f>M18/1000*'HYP-SCENARIO-RES'!$B$21*(1+'HYP-SCENARIO-RES'!$B$11)^ModèleCalcCompar!M1</f>
        <v>#DIV/0!</v>
      </c>
      <c r="N27" s="35" t="e">
        <f>N18/1000*'HYP-SCENARIO-RES'!$B$21*(1+'HYP-SCENARIO-RES'!$B$11)^ModèleCalcCompar!N1</f>
        <v>#DIV/0!</v>
      </c>
      <c r="O27" s="35" t="e">
        <f>O18/1000*'HYP-SCENARIO-RES'!$B$21*(1+'HYP-SCENARIO-RES'!$B$11)^ModèleCalcCompar!O1</f>
        <v>#DIV/0!</v>
      </c>
      <c r="P27" s="35" t="e">
        <f>P18/1000*'HYP-SCENARIO-RES'!$B$21*(1+'HYP-SCENARIO-RES'!$B$11)^ModèleCalcCompar!P1</f>
        <v>#DIV/0!</v>
      </c>
      <c r="Q27" s="35" t="e">
        <f>Q18/1000*'HYP-SCENARIO-RES'!$B$21*(1+'HYP-SCENARIO-RES'!$B$11)^ModèleCalcCompar!Q1</f>
        <v>#DIV/0!</v>
      </c>
      <c r="R27" s="35" t="e">
        <f>R18/1000*'HYP-SCENARIO-RES'!$B$21*(1+'HYP-SCENARIO-RES'!$B$11)^ModèleCalcCompar!R1</f>
        <v>#DIV/0!</v>
      </c>
      <c r="S27" s="35" t="e">
        <f>S18/1000*'HYP-SCENARIO-RES'!$B$21*(1+'HYP-SCENARIO-RES'!$B$11)^ModèleCalcCompar!S1</f>
        <v>#DIV/0!</v>
      </c>
      <c r="T27" s="35" t="e">
        <f>T18/1000*'HYP-SCENARIO-RES'!$B$21*(1+'HYP-SCENARIO-RES'!$B$11)^ModèleCalcCompar!T1</f>
        <v>#DIV/0!</v>
      </c>
      <c r="U27" s="35" t="e">
        <f>U18/1000*'HYP-SCENARIO-RES'!$B$21*(1+'HYP-SCENARIO-RES'!$B$11)^ModèleCalcCompar!U1</f>
        <v>#DIV/0!</v>
      </c>
      <c r="V27" s="35" t="e">
        <f>V18/1000*'HYP-SCENARIO-RES'!$B$21*(1+'HYP-SCENARIO-RES'!$B$11)^ModèleCalcCompar!V1</f>
        <v>#DIV/0!</v>
      </c>
      <c r="W27" s="35" t="e">
        <f>W18/1000*'HYP-SCENARIO-RES'!$B$21*(1+'HYP-SCENARIO-RES'!$B$11)^ModèleCalcCompar!W1</f>
        <v>#DIV/0!</v>
      </c>
      <c r="X27" s="35" t="e">
        <f>X18/1000*'HYP-SCENARIO-RES'!$B$21*(1+'HYP-SCENARIO-RES'!$B$11)^ModèleCalcCompar!X1</f>
        <v>#DIV/0!</v>
      </c>
      <c r="Y27" s="35" t="e">
        <f>Y18/1000*'HYP-SCENARIO-RES'!$B$21*(1+'HYP-SCENARIO-RES'!$B$11)^ModèleCalcCompar!Y1</f>
        <v>#DIV/0!</v>
      </c>
      <c r="Z27" s="35" t="e">
        <f>Z18/1000*'HYP-SCENARIO-RES'!$B$21*(1+'HYP-SCENARIO-RES'!$B$11)^ModèleCalcCompar!Z1</f>
        <v>#DIV/0!</v>
      </c>
      <c r="AA27" s="35" t="e">
        <f>AA18/1000*'HYP-SCENARIO-RES'!$B$21*(1+'HYP-SCENARIO-RES'!$B$11)^ModèleCalcCompar!AA1</f>
        <v>#DIV/0!</v>
      </c>
      <c r="AB27" s="35" t="e">
        <f>AB18/1000*'HYP-SCENARIO-RES'!$B$21*(1+'HYP-SCENARIO-RES'!$B$11)^ModèleCalcCompar!AB1</f>
        <v>#DIV/0!</v>
      </c>
      <c r="AC27" s="35" t="e">
        <f>AC18/1000*'HYP-SCENARIO-RES'!$B$21*(1+'HYP-SCENARIO-RES'!$B$11)^ModèleCalcCompar!AC1</f>
        <v>#DIV/0!</v>
      </c>
      <c r="AD27" s="35" t="e">
        <f>AD18/1000*'HYP-SCENARIO-RES'!$B$21*(1+'HYP-SCENARIO-RES'!$B$11)^ModèleCalcCompar!AD1</f>
        <v>#DIV/0!</v>
      </c>
      <c r="AE27" s="35" t="e">
        <f>AE18/1000*'HYP-SCENARIO-RES'!$B$21*(1+'HYP-SCENARIO-RES'!$B$11)^ModèleCalcCompar!AE1</f>
        <v>#DIV/0!</v>
      </c>
      <c r="AF27" s="35" t="e">
        <f>AF18/1000*'HYP-SCENARIO-RES'!$B$21*(1+'HYP-SCENARIO-RES'!$B$11)^ModèleCalcCompar!AF1</f>
        <v>#DIV/0!</v>
      </c>
      <c r="AG27" s="35" t="e">
        <f>AG18/1000*'HYP-SCENARIO-RES'!$B$21*(1+'HYP-SCENARIO-RES'!$B$11)^ModèleCalcCompar!AG1</f>
        <v>#DIV/0!</v>
      </c>
      <c r="AH27" s="35" t="e">
        <f>AH18/1000*'HYP-SCENARIO-RES'!$B$21*(1+'HYP-SCENARIO-RES'!$B$11)^ModèleCalcCompar!AH1</f>
        <v>#DIV/0!</v>
      </c>
      <c r="AI27" s="35" t="e">
        <f>AI18/1000*'HYP-SCENARIO-RES'!$B$21*(1+'HYP-SCENARIO-RES'!$B$11)^ModèleCalcCompar!AI1</f>
        <v>#DIV/0!</v>
      </c>
      <c r="AJ27" s="35" t="e">
        <f>AJ18/1000*'HYP-SCENARIO-RES'!$B$21*(1+'HYP-SCENARIO-RES'!$B$11)^ModèleCalcCompar!AJ1</f>
        <v>#DIV/0!</v>
      </c>
      <c r="AK27" s="35" t="e">
        <f>AK18/1000*'HYP-SCENARIO-RES'!$B$21*(1+'HYP-SCENARIO-RES'!$B$11)^ModèleCalcCompar!AK1</f>
        <v>#DIV/0!</v>
      </c>
      <c r="AL27" s="35" t="e">
        <f>AL18/1000*'HYP-SCENARIO-RES'!$B$21*(1+'HYP-SCENARIO-RES'!$B$11)^ModèleCalcCompar!AL1</f>
        <v>#DIV/0!</v>
      </c>
      <c r="AM27" s="35" t="e">
        <f>AM18/1000*'HYP-SCENARIO-RES'!$B$21*(1+'HYP-SCENARIO-RES'!$B$11)^ModèleCalcCompar!AM1</f>
        <v>#DIV/0!</v>
      </c>
      <c r="AN27" s="35" t="e">
        <f>AN18/1000*'HYP-SCENARIO-RES'!$B$21*(1+'HYP-SCENARIO-RES'!$B$11)^ModèleCalcCompar!AN1</f>
        <v>#DIV/0!</v>
      </c>
      <c r="AO27" s="35" t="e">
        <f>AO18/1000*'HYP-SCENARIO-RES'!$B$21*(1+'HYP-SCENARIO-RES'!$B$11)^ModèleCalcCompar!AO1</f>
        <v>#DIV/0!</v>
      </c>
      <c r="AP27" s="35" t="e">
        <f>AP18/1000*'HYP-SCENARIO-RES'!$B$21*(1+'HYP-SCENARIO-RES'!$B$11)^ModèleCalcCompar!AP1</f>
        <v>#DIV/0!</v>
      </c>
      <c r="AQ27" s="35" t="e">
        <f>AQ18/1000*'HYP-SCENARIO-RES'!$B$21*(1+'HYP-SCENARIO-RES'!$B$11)^ModèleCalcCompar!AQ1</f>
        <v>#DIV/0!</v>
      </c>
      <c r="AR27" s="35" t="e">
        <f>AR18/1000*'HYP-SCENARIO-RES'!$B$21*(1+'HYP-SCENARIO-RES'!$B$11)^ModèleCalcCompar!AR1</f>
        <v>#DIV/0!</v>
      </c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</row>
    <row r="28" spans="1:55">
      <c r="A28" s="2" t="s">
        <v>97</v>
      </c>
      <c r="B28" s="35">
        <f>B21/1000*'HYP-SCENARIO-RES'!$B$22*(1+'HYP-SCENARIO-RES'!$B$11)^ModèleCalcCompar!B1</f>
        <v>0</v>
      </c>
      <c r="C28" s="35" t="e">
        <f>C21/1000*'HYP-SCENARIO-RES'!$B$22*(1+'HYP-SCENARIO-RES'!$B$11)^ModèleCalcCompar!C1</f>
        <v>#DIV/0!</v>
      </c>
      <c r="D28" s="35" t="e">
        <f>D21/1000*'HYP-SCENARIO-RES'!$B$22*(1+'HYP-SCENARIO-RES'!$B$11)^ModèleCalcCompar!D1</f>
        <v>#DIV/0!</v>
      </c>
      <c r="E28" s="35" t="e">
        <f>E21/1000*'HYP-SCENARIO-RES'!$B$22*(1+'HYP-SCENARIO-RES'!$B$11)^ModèleCalcCompar!E1</f>
        <v>#DIV/0!</v>
      </c>
      <c r="F28" s="35" t="e">
        <f>F21/1000*'HYP-SCENARIO-RES'!$B$22*(1+'HYP-SCENARIO-RES'!$B$11)^ModèleCalcCompar!F1</f>
        <v>#DIV/0!</v>
      </c>
      <c r="G28" s="35" t="e">
        <f>G21/1000*'HYP-SCENARIO-RES'!$B$22*(1+'HYP-SCENARIO-RES'!$B$11)^ModèleCalcCompar!G1</f>
        <v>#DIV/0!</v>
      </c>
      <c r="H28" s="35" t="e">
        <f>H21/1000*'HYP-SCENARIO-RES'!$B$22*(1+'HYP-SCENARIO-RES'!$B$11)^ModèleCalcCompar!H1</f>
        <v>#DIV/0!</v>
      </c>
      <c r="I28" s="35" t="e">
        <f>I21/1000*'HYP-SCENARIO-RES'!$B$22*(1+'HYP-SCENARIO-RES'!$B$11)^ModèleCalcCompar!I1</f>
        <v>#DIV/0!</v>
      </c>
      <c r="J28" s="35" t="e">
        <f>J21/1000*'HYP-SCENARIO-RES'!$B$22*(1+'HYP-SCENARIO-RES'!$B$11)^ModèleCalcCompar!J1</f>
        <v>#DIV/0!</v>
      </c>
      <c r="K28" s="35" t="e">
        <f>K21/1000*'HYP-SCENARIO-RES'!$B$22*(1+'HYP-SCENARIO-RES'!$B$11)^ModèleCalcCompar!K1</f>
        <v>#DIV/0!</v>
      </c>
      <c r="L28" s="35" t="e">
        <f>L21/1000*'HYP-SCENARIO-RES'!$B$22*(1+'HYP-SCENARIO-RES'!$B$11)^ModèleCalcCompar!L1</f>
        <v>#DIV/0!</v>
      </c>
      <c r="M28" s="35" t="e">
        <f>M21/1000*'HYP-SCENARIO-RES'!$B$22*(1+'HYP-SCENARIO-RES'!$B$11)^ModèleCalcCompar!M1</f>
        <v>#DIV/0!</v>
      </c>
      <c r="N28" s="35" t="e">
        <f>N21/1000*'HYP-SCENARIO-RES'!$B$22*(1+'HYP-SCENARIO-RES'!$B$11)^ModèleCalcCompar!N1</f>
        <v>#DIV/0!</v>
      </c>
      <c r="O28" s="35" t="e">
        <f>O21/1000*'HYP-SCENARIO-RES'!$B$22*(1+'HYP-SCENARIO-RES'!$B$11)^ModèleCalcCompar!O1</f>
        <v>#DIV/0!</v>
      </c>
      <c r="P28" s="35" t="e">
        <f>P21/1000*'HYP-SCENARIO-RES'!$B$22*(1+'HYP-SCENARIO-RES'!$B$11)^ModèleCalcCompar!P1</f>
        <v>#DIV/0!</v>
      </c>
      <c r="Q28" s="35" t="e">
        <f>Q21/1000*'HYP-SCENARIO-RES'!$B$22*(1+'HYP-SCENARIO-RES'!$B$11)^ModèleCalcCompar!Q1</f>
        <v>#DIV/0!</v>
      </c>
      <c r="R28" s="35" t="e">
        <f>R21/1000*'HYP-SCENARIO-RES'!$B$22*(1+'HYP-SCENARIO-RES'!$B$11)^ModèleCalcCompar!R1</f>
        <v>#DIV/0!</v>
      </c>
      <c r="S28" s="35" t="e">
        <f>S21/1000*'HYP-SCENARIO-RES'!$B$22*(1+'HYP-SCENARIO-RES'!$B$11)^ModèleCalcCompar!S1</f>
        <v>#DIV/0!</v>
      </c>
      <c r="T28" s="35" t="e">
        <f>T21/1000*'HYP-SCENARIO-RES'!$B$22*(1+'HYP-SCENARIO-RES'!$B$11)^ModèleCalcCompar!T1</f>
        <v>#DIV/0!</v>
      </c>
      <c r="U28" s="35" t="e">
        <f>U21/1000*'HYP-SCENARIO-RES'!$B$22*(1+'HYP-SCENARIO-RES'!$B$11)^ModèleCalcCompar!U1</f>
        <v>#DIV/0!</v>
      </c>
      <c r="V28" s="35" t="e">
        <f>V21/1000*'HYP-SCENARIO-RES'!$B$22*(1+'HYP-SCENARIO-RES'!$B$11)^ModèleCalcCompar!V1</f>
        <v>#DIV/0!</v>
      </c>
      <c r="W28" s="35" t="e">
        <f>W21/1000*'HYP-SCENARIO-RES'!$B$22*(1+'HYP-SCENARIO-RES'!$B$11)^ModèleCalcCompar!W1</f>
        <v>#DIV/0!</v>
      </c>
      <c r="X28" s="35" t="e">
        <f>X21/1000*'HYP-SCENARIO-RES'!$B$22*(1+'HYP-SCENARIO-RES'!$B$11)^ModèleCalcCompar!X1</f>
        <v>#DIV/0!</v>
      </c>
      <c r="Y28" s="35" t="e">
        <f>Y21/1000*'HYP-SCENARIO-RES'!$B$22*(1+'HYP-SCENARIO-RES'!$B$11)^ModèleCalcCompar!Y1</f>
        <v>#DIV/0!</v>
      </c>
      <c r="Z28" s="35" t="e">
        <f>Z21/1000*'HYP-SCENARIO-RES'!$B$22*(1+'HYP-SCENARIO-RES'!$B$11)^ModèleCalcCompar!Z1</f>
        <v>#DIV/0!</v>
      </c>
      <c r="AA28" s="35" t="e">
        <f>AA21/1000*'HYP-SCENARIO-RES'!$B$22*(1+'HYP-SCENARIO-RES'!$B$11)^ModèleCalcCompar!AA1</f>
        <v>#DIV/0!</v>
      </c>
      <c r="AB28" s="35" t="e">
        <f>AB21/1000*'HYP-SCENARIO-RES'!$B$22*(1+'HYP-SCENARIO-RES'!$B$11)^ModèleCalcCompar!AB1</f>
        <v>#DIV/0!</v>
      </c>
      <c r="AC28" s="35" t="e">
        <f>AC21/1000*'HYP-SCENARIO-RES'!$B$22*(1+'HYP-SCENARIO-RES'!$B$11)^ModèleCalcCompar!AC1</f>
        <v>#DIV/0!</v>
      </c>
      <c r="AD28" s="35" t="e">
        <f>AD21/1000*'HYP-SCENARIO-RES'!$B$22*(1+'HYP-SCENARIO-RES'!$B$11)^ModèleCalcCompar!AD1</f>
        <v>#DIV/0!</v>
      </c>
      <c r="AE28" s="35" t="e">
        <f>AE21/1000*'HYP-SCENARIO-RES'!$B$22*(1+'HYP-SCENARIO-RES'!$B$11)^ModèleCalcCompar!AE1</f>
        <v>#DIV/0!</v>
      </c>
      <c r="AF28" s="35" t="e">
        <f>AF21/1000*'HYP-SCENARIO-RES'!$B$22*(1+'HYP-SCENARIO-RES'!$B$11)^ModèleCalcCompar!AF1</f>
        <v>#DIV/0!</v>
      </c>
      <c r="AG28" s="35" t="e">
        <f>AG21/1000*'HYP-SCENARIO-RES'!$B$22*(1+'HYP-SCENARIO-RES'!$B$11)^ModèleCalcCompar!AG1</f>
        <v>#DIV/0!</v>
      </c>
      <c r="AH28" s="35" t="e">
        <f>AH21/1000*'HYP-SCENARIO-RES'!$B$22*(1+'HYP-SCENARIO-RES'!$B$11)^ModèleCalcCompar!AH1</f>
        <v>#DIV/0!</v>
      </c>
      <c r="AI28" s="35" t="e">
        <f>AI21/1000*'HYP-SCENARIO-RES'!$B$22*(1+'HYP-SCENARIO-RES'!$B$11)^ModèleCalcCompar!AI1</f>
        <v>#DIV/0!</v>
      </c>
      <c r="AJ28" s="35" t="e">
        <f>AJ21/1000*'HYP-SCENARIO-RES'!$B$22*(1+'HYP-SCENARIO-RES'!$B$11)^ModèleCalcCompar!AJ1</f>
        <v>#DIV/0!</v>
      </c>
      <c r="AK28" s="35" t="e">
        <f>AK21/1000*'HYP-SCENARIO-RES'!$B$22*(1+'HYP-SCENARIO-RES'!$B$11)^ModèleCalcCompar!AK1</f>
        <v>#DIV/0!</v>
      </c>
      <c r="AL28" s="35" t="e">
        <f>AL21/1000*'HYP-SCENARIO-RES'!$B$22*(1+'HYP-SCENARIO-RES'!$B$11)^ModèleCalcCompar!AL1</f>
        <v>#DIV/0!</v>
      </c>
      <c r="AM28" s="35">
        <f>AM21/1000*'HYP-SCENARIO-RES'!$B$22*(1+'HYP-SCENARIO-RES'!$B$11)^ModèleCalcCompar!AM1</f>
        <v>0</v>
      </c>
      <c r="AN28" s="35">
        <f>AN21/1000*'HYP-SCENARIO-RES'!$B$22*(1+'HYP-SCENARIO-RES'!$B$11)^ModèleCalcCompar!AN1</f>
        <v>0</v>
      </c>
      <c r="AO28" s="35">
        <f>AO21/1000*'HYP-SCENARIO-RES'!$B$22*(1+'HYP-SCENARIO-RES'!$B$11)^ModèleCalcCompar!AO1</f>
        <v>0</v>
      </c>
      <c r="AP28" s="35">
        <f>AP21/1000*'HYP-SCENARIO-RES'!$B$22*(1+'HYP-SCENARIO-RES'!$B$11)^ModèleCalcCompar!AP1</f>
        <v>0</v>
      </c>
      <c r="AQ28" s="35">
        <f>AQ21/1000*'HYP-SCENARIO-RES'!$B$22*(1+'HYP-SCENARIO-RES'!$B$11)^ModèleCalcCompar!AQ1</f>
        <v>0</v>
      </c>
      <c r="AR28" s="35">
        <f>AR21/1000*'HYP-SCENARIO-RES'!$B$22*(1+'HYP-SCENARIO-RES'!$B$11)^ModèleCalcCompar!AR1</f>
        <v>0</v>
      </c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</row>
    <row r="29" spans="1:55">
      <c r="A29" s="2" t="s">
        <v>98</v>
      </c>
      <c r="B29" s="35"/>
      <c r="C29" s="35"/>
      <c r="D29" s="35">
        <f>D22/1000*'HYP-SCENARIO-RES'!$B$22*(1+'HYP-SCENARIO-RES'!$B$11)^ModèleCalcCompar!D1</f>
        <v>0</v>
      </c>
      <c r="E29" s="35">
        <f>E22/1000*'HYP-SCENARIO-RES'!$B$22*(1+'HYP-SCENARIO-RES'!$B$11)^ModèleCalcCompar!E1</f>
        <v>0</v>
      </c>
      <c r="F29" s="35">
        <f>F22/1000*'HYP-SCENARIO-RES'!$B$22*(1+'HYP-SCENARIO-RES'!$B$11)^ModèleCalcCompar!F1</f>
        <v>0</v>
      </c>
      <c r="G29" s="35">
        <f>G22/1000*'HYP-SCENARIO-RES'!$B$22*(1+'HYP-SCENARIO-RES'!$B$11)^ModèleCalcCompar!G1</f>
        <v>0</v>
      </c>
      <c r="H29" s="35">
        <f>H22/1000*'HYP-SCENARIO-RES'!$B$22*(1+'HYP-SCENARIO-RES'!$B$11)^ModèleCalcCompar!H1</f>
        <v>0</v>
      </c>
      <c r="I29" s="35">
        <f>I22/1000*'HYP-SCENARIO-RES'!$B$22*(1+'HYP-SCENARIO-RES'!$B$11)^ModèleCalcCompar!I1</f>
        <v>0</v>
      </c>
      <c r="J29" s="35">
        <f>J22/1000*'HYP-SCENARIO-RES'!$B$22*(1+'HYP-SCENARIO-RES'!$B$11)^ModèleCalcCompar!J1</f>
        <v>0</v>
      </c>
      <c r="K29" s="35">
        <f>K22/1000*'HYP-SCENARIO-RES'!$B$22*(1+'HYP-SCENARIO-RES'!$B$11)^ModèleCalcCompar!K1</f>
        <v>0</v>
      </c>
      <c r="L29" s="35">
        <f>L22/1000*'HYP-SCENARIO-RES'!$B$22*(1+'HYP-SCENARIO-RES'!$B$11)^ModèleCalcCompar!L1</f>
        <v>0</v>
      </c>
      <c r="M29" s="35">
        <f>M22/1000*'HYP-SCENARIO-RES'!$B$22*(1+'HYP-SCENARIO-RES'!$B$11)^ModèleCalcCompar!M1</f>
        <v>0</v>
      </c>
      <c r="N29" s="35">
        <f>N22/1000*'HYP-SCENARIO-RES'!$B$22*(1+'HYP-SCENARIO-RES'!$B$11)^ModèleCalcCompar!N1</f>
        <v>0</v>
      </c>
      <c r="O29" s="35">
        <f>O22/1000*'HYP-SCENARIO-RES'!$B$22*(1+'HYP-SCENARIO-RES'!$B$11)^ModèleCalcCompar!O1</f>
        <v>0</v>
      </c>
      <c r="P29" s="35">
        <f>P22/1000*'HYP-SCENARIO-RES'!$B$22*(1+'HYP-SCENARIO-RES'!$B$11)^ModèleCalcCompar!P1</f>
        <v>0</v>
      </c>
      <c r="Q29" s="35">
        <f>Q22/1000*'HYP-SCENARIO-RES'!$B$22*(1+'HYP-SCENARIO-RES'!$B$11)^ModèleCalcCompar!Q1</f>
        <v>0</v>
      </c>
      <c r="R29" s="35">
        <f>R22/1000*'HYP-SCENARIO-RES'!$B$22*(1+'HYP-SCENARIO-RES'!$B$11)^ModèleCalcCompar!R1</f>
        <v>0</v>
      </c>
      <c r="S29" s="35">
        <f>S22/1000*'HYP-SCENARIO-RES'!$B$22*(1+'HYP-SCENARIO-RES'!$B$11)^ModèleCalcCompar!S1</f>
        <v>0</v>
      </c>
      <c r="T29" s="35">
        <f>T22/1000*'HYP-SCENARIO-RES'!$B$22*(1+'HYP-SCENARIO-RES'!$B$11)^ModèleCalcCompar!T1</f>
        <v>0</v>
      </c>
      <c r="U29" s="35">
        <f>U22/1000*'HYP-SCENARIO-RES'!$B$22*(1+'HYP-SCENARIO-RES'!$B$11)^ModèleCalcCompar!U1</f>
        <v>0</v>
      </c>
      <c r="V29" s="35">
        <f>V22/1000*'HYP-SCENARIO-RES'!$B$22*(1+'HYP-SCENARIO-RES'!$B$11)^ModèleCalcCompar!V1</f>
        <v>0</v>
      </c>
      <c r="W29" s="35">
        <f>W22/1000*'HYP-SCENARIO-RES'!$B$22*(1+'HYP-SCENARIO-RES'!$B$11)^ModèleCalcCompar!W1</f>
        <v>0</v>
      </c>
      <c r="X29" s="35">
        <f>X22/1000*'HYP-SCENARIO-RES'!$B$22*(1+'HYP-SCENARIO-RES'!$B$11)^ModèleCalcCompar!X1</f>
        <v>0</v>
      </c>
      <c r="Y29" s="35">
        <f>Y22/1000*'HYP-SCENARIO-RES'!$B$22*(1+'HYP-SCENARIO-RES'!$B$11)^ModèleCalcCompar!Y1</f>
        <v>0</v>
      </c>
      <c r="Z29" s="35">
        <f>Z22/1000*'HYP-SCENARIO-RES'!$B$22*(1+'HYP-SCENARIO-RES'!$B$11)^ModèleCalcCompar!Z1</f>
        <v>0</v>
      </c>
      <c r="AA29" s="35">
        <f>AA22/1000*'HYP-SCENARIO-RES'!$B$22*(1+'HYP-SCENARIO-RES'!$B$11)^ModèleCalcCompar!AA1</f>
        <v>0</v>
      </c>
      <c r="AB29" s="35">
        <f>AB22/1000*'HYP-SCENARIO-RES'!$B$22*(1+'HYP-SCENARIO-RES'!$B$11)^ModèleCalcCompar!AB1</f>
        <v>0</v>
      </c>
      <c r="AC29" s="35">
        <f>AC22/1000*'HYP-SCENARIO-RES'!$B$22*(1+'HYP-SCENARIO-RES'!$B$11)^ModèleCalcCompar!AC1</f>
        <v>0</v>
      </c>
      <c r="AD29" s="35">
        <f>AD22/1000*'HYP-SCENARIO-RES'!$B$22*(1+'HYP-SCENARIO-RES'!$B$11)^ModèleCalcCompar!AD1</f>
        <v>0</v>
      </c>
      <c r="AE29" s="35">
        <f>AE22/1000*'HYP-SCENARIO-RES'!$B$22*(1+'HYP-SCENARIO-RES'!$B$11)^ModèleCalcCompar!AE1</f>
        <v>0</v>
      </c>
      <c r="AF29" s="35">
        <f>AF22/1000*'HYP-SCENARIO-RES'!$B$22*(1+'HYP-SCENARIO-RES'!$B$11)^ModèleCalcCompar!AF1</f>
        <v>0</v>
      </c>
      <c r="AG29" s="35">
        <f>AG22/1000*'HYP-SCENARIO-RES'!$B$22*(1+'HYP-SCENARIO-RES'!$B$11)^ModèleCalcCompar!AG1</f>
        <v>0</v>
      </c>
      <c r="AH29" s="35">
        <f>AH22/1000*'HYP-SCENARIO-RES'!$B$22*(1+'HYP-SCENARIO-RES'!$B$11)^ModèleCalcCompar!AH1</f>
        <v>0</v>
      </c>
      <c r="AI29" s="35">
        <f>AI22/1000*'HYP-SCENARIO-RES'!$B$22*(1+'HYP-SCENARIO-RES'!$B$11)^ModèleCalcCompar!AI1</f>
        <v>0</v>
      </c>
      <c r="AJ29" s="35">
        <f>AJ22/1000*'HYP-SCENARIO-RES'!$B$22*(1+'HYP-SCENARIO-RES'!$B$11)^ModèleCalcCompar!AJ1</f>
        <v>0</v>
      </c>
      <c r="AK29" s="35">
        <f>AK22/1000*'HYP-SCENARIO-RES'!$B$22*(1+'HYP-SCENARIO-RES'!$B$11)^ModèleCalcCompar!AK1</f>
        <v>0</v>
      </c>
      <c r="AL29" s="35">
        <f>AL22/1000*'HYP-SCENARIO-RES'!$B$22*(1+'HYP-SCENARIO-RES'!$B$11)^ModèleCalcCompar!AL1</f>
        <v>0</v>
      </c>
      <c r="AM29" s="35">
        <f>AM22/1000*'HYP-SCENARIO-RES'!$B$22*(1+'HYP-SCENARIO-RES'!$B$11)^ModèleCalcCompar!AM1</f>
        <v>0</v>
      </c>
      <c r="AN29" s="35">
        <f>AN22/1000*'HYP-SCENARIO-RES'!$B$22*(1+'HYP-SCENARIO-RES'!$B$11)^ModèleCalcCompar!AN1</f>
        <v>0</v>
      </c>
      <c r="AO29" s="35">
        <f>AO22/1000*'HYP-SCENARIO-RES'!$B$22*(1+'HYP-SCENARIO-RES'!$B$11)^ModèleCalcCompar!AO1</f>
        <v>0</v>
      </c>
      <c r="AP29" s="35">
        <f>AP22/1000*'HYP-SCENARIO-RES'!$B$22*(1+'HYP-SCENARIO-RES'!$B$11)^ModèleCalcCompar!AP1</f>
        <v>0</v>
      </c>
      <c r="AQ29" s="35">
        <f>AQ22/1000*'HYP-SCENARIO-RES'!$B$22*(1+'HYP-SCENARIO-RES'!$B$11)^ModèleCalcCompar!AQ1</f>
        <v>0</v>
      </c>
      <c r="AR29" s="35">
        <f>AR22/1000*'HYP-SCENARIO-RES'!$B$22*(1+'HYP-SCENARIO-RES'!$B$11)^ModèleCalcCompar!AR1</f>
        <v>0</v>
      </c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</row>
    <row r="30" spans="1:55">
      <c r="A30" s="2" t="s">
        <v>32</v>
      </c>
      <c r="B30" s="35"/>
      <c r="C30" s="35">
        <f>C14*'HYP-SCENARIO-RES'!$D$123*'HYP-SCENARIO-RES'!$B$25/1000*C12</f>
        <v>0</v>
      </c>
      <c r="D30" s="35">
        <f>D14*'HYP-SCENARIO-RES'!$D$123*'HYP-SCENARIO-RES'!$B$25/1000*D12</f>
        <v>0</v>
      </c>
      <c r="E30" s="35">
        <f>E14*'HYP-SCENARIO-RES'!$D$123*'HYP-SCENARIO-RES'!$B$25/1000*E12</f>
        <v>0</v>
      </c>
      <c r="F30" s="35">
        <f>F14*'HYP-SCENARIO-RES'!$D$123*'HYP-SCENARIO-RES'!$B$25/1000*F12</f>
        <v>0</v>
      </c>
      <c r="G30" s="35">
        <f>G14*'HYP-SCENARIO-RES'!$D$123*'HYP-SCENARIO-RES'!$B$25/1000*G12</f>
        <v>0</v>
      </c>
      <c r="H30" s="35">
        <f>H14*'HYP-SCENARIO-RES'!$D$123*'HYP-SCENARIO-RES'!$B$25/1000*H12</f>
        <v>0</v>
      </c>
      <c r="I30" s="35">
        <f>I14*'HYP-SCENARIO-RES'!$D$123*'HYP-SCENARIO-RES'!$B$25/1000*I12</f>
        <v>0</v>
      </c>
      <c r="J30" s="35">
        <f>J14*'HYP-SCENARIO-RES'!$D$123*'HYP-SCENARIO-RES'!$B$25/1000*J12</f>
        <v>0</v>
      </c>
      <c r="K30" s="35">
        <f>K14*'HYP-SCENARIO-RES'!$D$123*'HYP-SCENARIO-RES'!$B$25/1000*K12</f>
        <v>0</v>
      </c>
      <c r="L30" s="35">
        <f>L14*'HYP-SCENARIO-RES'!$D$123*'HYP-SCENARIO-RES'!$B$25/1000*L12</f>
        <v>0</v>
      </c>
      <c r="M30" s="35">
        <f>M14*'HYP-SCENARIO-RES'!$D$123*'HYP-SCENARIO-RES'!$B$25/1000*M12</f>
        <v>0</v>
      </c>
      <c r="N30" s="35">
        <f>N14*'HYP-SCENARIO-RES'!$D$123*'HYP-SCENARIO-RES'!$B$25/1000*N12</f>
        <v>0</v>
      </c>
      <c r="O30" s="35">
        <f>O14*'HYP-SCENARIO-RES'!$D$123*'HYP-SCENARIO-RES'!$B$25/1000*O12</f>
        <v>0</v>
      </c>
      <c r="P30" s="35">
        <f>P14*'HYP-SCENARIO-RES'!$D$123*'HYP-SCENARIO-RES'!$B$25/1000*P12</f>
        <v>0</v>
      </c>
      <c r="Q30" s="35">
        <f>Q14*'HYP-SCENARIO-RES'!$D$123*'HYP-SCENARIO-RES'!$B$25/1000*Q12</f>
        <v>0</v>
      </c>
      <c r="R30" s="35">
        <f>R14*'HYP-SCENARIO-RES'!$D$123*'HYP-SCENARIO-RES'!$B$25/1000*R12</f>
        <v>0</v>
      </c>
      <c r="S30" s="35">
        <f>S14*'HYP-SCENARIO-RES'!$D$123*'HYP-SCENARIO-RES'!$B$25/1000*S12</f>
        <v>0</v>
      </c>
      <c r="T30" s="35">
        <f>T14*'HYP-SCENARIO-RES'!$D$123*'HYP-SCENARIO-RES'!$B$25/1000*T12</f>
        <v>0</v>
      </c>
      <c r="U30" s="35">
        <f>U14*'HYP-SCENARIO-RES'!$D$123*'HYP-SCENARIO-RES'!$B$25/1000*U12</f>
        <v>0</v>
      </c>
      <c r="V30" s="35">
        <f>V14*'HYP-SCENARIO-RES'!$D$123*'HYP-SCENARIO-RES'!$B$25/1000*V12</f>
        <v>0</v>
      </c>
      <c r="W30" s="35">
        <f>W14*'HYP-SCENARIO-RES'!$D$123*'HYP-SCENARIO-RES'!$B$25/1000*W12</f>
        <v>0</v>
      </c>
      <c r="X30" s="35">
        <f>X14*'HYP-SCENARIO-RES'!$D$123*'HYP-SCENARIO-RES'!$B$25/1000*X12</f>
        <v>0</v>
      </c>
      <c r="Y30" s="35">
        <f>Y14*'HYP-SCENARIO-RES'!$D$123*'HYP-SCENARIO-RES'!$B$25/1000*Y12</f>
        <v>0</v>
      </c>
      <c r="Z30" s="35">
        <f>Z14*'HYP-SCENARIO-RES'!$D$123*'HYP-SCENARIO-RES'!$B$25/1000*Z12</f>
        <v>0</v>
      </c>
      <c r="AA30" s="35">
        <f>AA14*'HYP-SCENARIO-RES'!$D$123*'HYP-SCENARIO-RES'!$B$25/1000*AA12</f>
        <v>0</v>
      </c>
      <c r="AB30" s="35">
        <f>AB14*'HYP-SCENARIO-RES'!$D$123*'HYP-SCENARIO-RES'!$B$25/1000*AB12</f>
        <v>0</v>
      </c>
      <c r="AC30" s="35">
        <f>AC14*'HYP-SCENARIO-RES'!$D$123*'HYP-SCENARIO-RES'!$B$25/1000*AC12</f>
        <v>0</v>
      </c>
      <c r="AD30" s="35">
        <f>AD14*'HYP-SCENARIO-RES'!$D$123*'HYP-SCENARIO-RES'!$B$25/1000*AD12</f>
        <v>0</v>
      </c>
      <c r="AE30" s="35">
        <f>AE14*'HYP-SCENARIO-RES'!$D$123*'HYP-SCENARIO-RES'!$B$25/1000*AE12</f>
        <v>0</v>
      </c>
      <c r="AF30" s="35">
        <f>AF14*'HYP-SCENARIO-RES'!$D$123*'HYP-SCENARIO-RES'!$B$25/1000*AF12</f>
        <v>0</v>
      </c>
      <c r="AG30" s="35">
        <f>AG14*'HYP-SCENARIO-RES'!$D$123*'HYP-SCENARIO-RES'!$B$25/1000*AG12</f>
        <v>0</v>
      </c>
      <c r="AH30" s="35">
        <f>AH14*'HYP-SCENARIO-RES'!$D$123*'HYP-SCENARIO-RES'!$B$25/1000*AH12</f>
        <v>0</v>
      </c>
      <c r="AI30" s="35">
        <f>AI14*'HYP-SCENARIO-RES'!$D$123*'HYP-SCENARIO-RES'!$B$25/1000*AI12</f>
        <v>0</v>
      </c>
      <c r="AJ30" s="35">
        <f>AJ14*'HYP-SCENARIO-RES'!$D$123*'HYP-SCENARIO-RES'!$B$25/1000*AJ12</f>
        <v>0</v>
      </c>
      <c r="AK30" s="35">
        <f>AK14*'HYP-SCENARIO-RES'!$D$123*'HYP-SCENARIO-RES'!$B$25/1000*AK12</f>
        <v>0</v>
      </c>
      <c r="AL30" s="35">
        <f>AL14*'HYP-SCENARIO-RES'!$D$123*'HYP-SCENARIO-RES'!$B$25/1000*AL12</f>
        <v>0</v>
      </c>
      <c r="AM30" s="35">
        <f>AM14*'HYP-SCENARIO-RES'!$D$123*'HYP-SCENARIO-RES'!$B$25/1000*AM12</f>
        <v>0</v>
      </c>
      <c r="AN30" s="35">
        <f>AN14*'HYP-SCENARIO-RES'!$D$123*'HYP-SCENARIO-RES'!$B$25/1000*AN12</f>
        <v>0</v>
      </c>
      <c r="AO30" s="35">
        <f>AO14*'HYP-SCENARIO-RES'!$D$123*'HYP-SCENARIO-RES'!$B$25/1000*AO12</f>
        <v>0</v>
      </c>
      <c r="AP30" s="35">
        <f>AP14*'HYP-SCENARIO-RES'!$D$123*'HYP-SCENARIO-RES'!$B$25/1000*AP12</f>
        <v>0</v>
      </c>
      <c r="AQ30" s="35">
        <f>AQ14*'HYP-SCENARIO-RES'!$D$123*'HYP-SCENARIO-RES'!$B$25/1000*AQ12</f>
        <v>0</v>
      </c>
      <c r="AR30" s="35">
        <f>AR14*'HYP-SCENARIO-RES'!$D$123*'HYP-SCENARIO-RES'!$B$25/1000*AR12</f>
        <v>0</v>
      </c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</row>
    <row r="31" spans="1:5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</row>
    <row r="32" spans="1:5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</row>
    <row r="33" spans="1:55" s="30" customFormat="1">
      <c r="A33" s="51" t="s">
        <v>87</v>
      </c>
      <c r="B33" s="36" t="e">
        <f>SUM(C33:AR33)</f>
        <v>#DIV/0!</v>
      </c>
      <c r="C33" s="36" t="e">
        <f t="shared" ref="C33:E33" si="3">SUM(C34:C37)</f>
        <v>#DIV/0!</v>
      </c>
      <c r="D33" s="36" t="e">
        <f t="shared" si="3"/>
        <v>#DIV/0!</v>
      </c>
      <c r="E33" s="36" t="e">
        <f t="shared" si="3"/>
        <v>#DIV/0!</v>
      </c>
      <c r="F33" s="36" t="e">
        <f>SUM(F34:F37)</f>
        <v>#DIV/0!</v>
      </c>
      <c r="G33" s="36" t="e">
        <f t="shared" ref="G33:AI33" si="4">SUM(G34:G37)</f>
        <v>#DIV/0!</v>
      </c>
      <c r="H33" s="36" t="e">
        <f t="shared" si="4"/>
        <v>#DIV/0!</v>
      </c>
      <c r="I33" s="36" t="e">
        <f t="shared" si="4"/>
        <v>#DIV/0!</v>
      </c>
      <c r="J33" s="36" t="e">
        <f t="shared" si="4"/>
        <v>#DIV/0!</v>
      </c>
      <c r="K33" s="36" t="e">
        <f t="shared" si="4"/>
        <v>#DIV/0!</v>
      </c>
      <c r="L33" s="36" t="e">
        <f t="shared" si="4"/>
        <v>#DIV/0!</v>
      </c>
      <c r="M33" s="36" t="e">
        <f t="shared" si="4"/>
        <v>#DIV/0!</v>
      </c>
      <c r="N33" s="36" t="e">
        <f t="shared" si="4"/>
        <v>#DIV/0!</v>
      </c>
      <c r="O33" s="36" t="e">
        <f t="shared" si="4"/>
        <v>#DIV/0!</v>
      </c>
      <c r="P33" s="36" t="e">
        <f t="shared" si="4"/>
        <v>#DIV/0!</v>
      </c>
      <c r="Q33" s="36" t="e">
        <f t="shared" si="4"/>
        <v>#DIV/0!</v>
      </c>
      <c r="R33" s="36" t="e">
        <f t="shared" si="4"/>
        <v>#DIV/0!</v>
      </c>
      <c r="S33" s="36" t="e">
        <f t="shared" si="4"/>
        <v>#DIV/0!</v>
      </c>
      <c r="T33" s="36" t="e">
        <f t="shared" si="4"/>
        <v>#DIV/0!</v>
      </c>
      <c r="U33" s="36" t="e">
        <f t="shared" si="4"/>
        <v>#DIV/0!</v>
      </c>
      <c r="V33" s="36" t="e">
        <f t="shared" si="4"/>
        <v>#DIV/0!</v>
      </c>
      <c r="W33" s="36" t="e">
        <f t="shared" si="4"/>
        <v>#DIV/0!</v>
      </c>
      <c r="X33" s="36" t="e">
        <f t="shared" si="4"/>
        <v>#DIV/0!</v>
      </c>
      <c r="Y33" s="36" t="e">
        <f t="shared" si="4"/>
        <v>#DIV/0!</v>
      </c>
      <c r="Z33" s="36" t="e">
        <f t="shared" si="4"/>
        <v>#DIV/0!</v>
      </c>
      <c r="AA33" s="36" t="e">
        <f t="shared" si="4"/>
        <v>#DIV/0!</v>
      </c>
      <c r="AB33" s="36" t="e">
        <f t="shared" si="4"/>
        <v>#DIV/0!</v>
      </c>
      <c r="AC33" s="36" t="e">
        <f t="shared" si="4"/>
        <v>#DIV/0!</v>
      </c>
      <c r="AD33" s="36" t="e">
        <f t="shared" si="4"/>
        <v>#DIV/0!</v>
      </c>
      <c r="AE33" s="36" t="e">
        <f t="shared" si="4"/>
        <v>#DIV/0!</v>
      </c>
      <c r="AF33" s="36" t="e">
        <f t="shared" si="4"/>
        <v>#DIV/0!</v>
      </c>
      <c r="AG33" s="36" t="e">
        <f t="shared" si="4"/>
        <v>#DIV/0!</v>
      </c>
      <c r="AH33" s="36" t="e">
        <f t="shared" si="4"/>
        <v>#DIV/0!</v>
      </c>
      <c r="AI33" s="36" t="e">
        <f t="shared" si="4"/>
        <v>#DIV/0!</v>
      </c>
      <c r="AJ33" s="36" t="e">
        <f>SUM(AJ34:AJ37)</f>
        <v>#DIV/0!</v>
      </c>
      <c r="AK33" s="36" t="e">
        <f t="shared" ref="AK33:AR33" si="5">SUM(AK34:AK37)</f>
        <v>#DIV/0!</v>
      </c>
      <c r="AL33" s="36" t="e">
        <f t="shared" si="5"/>
        <v>#DIV/0!</v>
      </c>
      <c r="AM33" s="36" t="e">
        <f t="shared" si="5"/>
        <v>#DIV/0!</v>
      </c>
      <c r="AN33" s="36" t="e">
        <f t="shared" si="5"/>
        <v>#DIV/0!</v>
      </c>
      <c r="AO33" s="36" t="e">
        <f t="shared" si="5"/>
        <v>#DIV/0!</v>
      </c>
      <c r="AP33" s="36" t="e">
        <f t="shared" si="5"/>
        <v>#DIV/0!</v>
      </c>
      <c r="AQ33" s="36" t="e">
        <f t="shared" si="5"/>
        <v>#DIV/0!</v>
      </c>
      <c r="AR33" s="36" t="e">
        <f t="shared" si="5"/>
        <v>#DIV/0!</v>
      </c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</row>
    <row r="34" spans="1:55">
      <c r="A34" s="2" t="s">
        <v>138</v>
      </c>
      <c r="B34" s="2">
        <f>'HYP-SCENARIO-RES'!$D$114*(1+'HYP-SCENARIO-RES'!$B$10)^ModèleCalcCompar!B1*B10</f>
        <v>0</v>
      </c>
      <c r="C34" s="2">
        <f>'HYP-SCENARIO-RES'!$D$114*(1+'HYP-SCENARIO-RES'!$B$10)^ModèleCalcCompar!C1*C10</f>
        <v>0</v>
      </c>
      <c r="D34" s="2">
        <f>'HYP-SCENARIO-RES'!$D$114*(1+'HYP-SCENARIO-RES'!$B$10)^ModèleCalcCompar!D1*D10</f>
        <v>0</v>
      </c>
      <c r="E34" s="2">
        <f>'HYP-SCENARIO-RES'!$D$114*(1+'HYP-SCENARIO-RES'!$B$10)^ModèleCalcCompar!E1*E10</f>
        <v>0</v>
      </c>
      <c r="F34" s="35">
        <f>'HYP-SCENARIO-RES'!$D$114*(1+'HYP-SCENARIO-RES'!$B$10)^ModèleCalcCompar!F1*F10</f>
        <v>0</v>
      </c>
      <c r="G34" s="35">
        <f>'HYP-SCENARIO-RES'!$D$114*(1+'HYP-SCENARIO-RES'!$B$10)^ModèleCalcCompar!G1*G10</f>
        <v>0</v>
      </c>
      <c r="H34" s="35">
        <f>'HYP-SCENARIO-RES'!$D$114*(1+'HYP-SCENARIO-RES'!$B$10)^ModèleCalcCompar!H1*H10</f>
        <v>0</v>
      </c>
      <c r="I34" s="35">
        <f>'HYP-SCENARIO-RES'!$D$114*(1+'HYP-SCENARIO-RES'!$B$10)^ModèleCalcCompar!I1*I10</f>
        <v>0</v>
      </c>
      <c r="J34" s="35">
        <f>'HYP-SCENARIO-RES'!$D$114*(1+'HYP-SCENARIO-RES'!$B$10)^ModèleCalcCompar!J1*J10</f>
        <v>0</v>
      </c>
      <c r="K34" s="35">
        <f>'HYP-SCENARIO-RES'!$D$114*(1+'HYP-SCENARIO-RES'!$B$10)^ModèleCalcCompar!K1*K10</f>
        <v>0</v>
      </c>
      <c r="L34" s="35">
        <f>'HYP-SCENARIO-RES'!$D$114*(1+'HYP-SCENARIO-RES'!$B$10)^ModèleCalcCompar!L1*L10</f>
        <v>0</v>
      </c>
      <c r="M34" s="35">
        <f>'HYP-SCENARIO-RES'!$D$114*(1+'HYP-SCENARIO-RES'!$B$10)^ModèleCalcCompar!M1*M10</f>
        <v>0</v>
      </c>
      <c r="N34" s="35">
        <f>'HYP-SCENARIO-RES'!$D$114*(1+'HYP-SCENARIO-RES'!$B$10)^ModèleCalcCompar!N1*N10</f>
        <v>0</v>
      </c>
      <c r="O34" s="35">
        <f>'HYP-SCENARIO-RES'!$D$114*(1+'HYP-SCENARIO-RES'!$B$10)^ModèleCalcCompar!O1*O10</f>
        <v>0</v>
      </c>
      <c r="P34" s="35">
        <f>'HYP-SCENARIO-RES'!$D$114*(1+'HYP-SCENARIO-RES'!$B$10)^ModèleCalcCompar!P1*P10</f>
        <v>0</v>
      </c>
      <c r="Q34" s="35">
        <f>'HYP-SCENARIO-RES'!$D$114*(1+'HYP-SCENARIO-RES'!$B$10)^ModèleCalcCompar!Q1*Q10</f>
        <v>0</v>
      </c>
      <c r="R34" s="35">
        <f>'HYP-SCENARIO-RES'!$D$114*(1+'HYP-SCENARIO-RES'!$B$10)^ModèleCalcCompar!R1*R10</f>
        <v>0</v>
      </c>
      <c r="S34" s="35">
        <f>'HYP-SCENARIO-RES'!$D$114*(1+'HYP-SCENARIO-RES'!$B$10)^ModèleCalcCompar!S1*S10</f>
        <v>0</v>
      </c>
      <c r="T34" s="35">
        <f>'HYP-SCENARIO-RES'!$D$114*(1+'HYP-SCENARIO-RES'!$B$10)^ModèleCalcCompar!T1*T10</f>
        <v>0</v>
      </c>
      <c r="U34" s="35">
        <f>'HYP-SCENARIO-RES'!$D$114*(1+'HYP-SCENARIO-RES'!$B$10)^ModèleCalcCompar!U1*U10</f>
        <v>0</v>
      </c>
      <c r="V34" s="35">
        <f>'HYP-SCENARIO-RES'!$D$114*(1+'HYP-SCENARIO-RES'!$B$10)^ModèleCalcCompar!V1*V10</f>
        <v>0</v>
      </c>
      <c r="W34" s="35">
        <f>'HYP-SCENARIO-RES'!$D$114*(1+'HYP-SCENARIO-RES'!$B$10)^ModèleCalcCompar!W1*W10</f>
        <v>0</v>
      </c>
      <c r="X34" s="35">
        <f>'HYP-SCENARIO-RES'!$D$114*(1+'HYP-SCENARIO-RES'!$B$10)^ModèleCalcCompar!X1*X10</f>
        <v>0</v>
      </c>
      <c r="Y34" s="35">
        <f>'HYP-SCENARIO-RES'!$D$114*(1+'HYP-SCENARIO-RES'!$B$10)^ModèleCalcCompar!Y1*Y10</f>
        <v>0</v>
      </c>
      <c r="Z34" s="35">
        <f>'HYP-SCENARIO-RES'!$D$114*(1+'HYP-SCENARIO-RES'!$B$10)^ModèleCalcCompar!Z1*Z10</f>
        <v>0</v>
      </c>
      <c r="AA34" s="35">
        <f>'HYP-SCENARIO-RES'!$D$114*(1+'HYP-SCENARIO-RES'!$B$10)^ModèleCalcCompar!AA1*AA10</f>
        <v>0</v>
      </c>
      <c r="AB34" s="35">
        <f>'HYP-SCENARIO-RES'!$D$114*(1+'HYP-SCENARIO-RES'!$B$10)^ModèleCalcCompar!AB1*AB10</f>
        <v>0</v>
      </c>
      <c r="AC34" s="35">
        <f>'HYP-SCENARIO-RES'!$D$114*(1+'HYP-SCENARIO-RES'!$B$10)^ModèleCalcCompar!AC1*AC10</f>
        <v>0</v>
      </c>
      <c r="AD34" s="35">
        <f>'HYP-SCENARIO-RES'!$D$114*(1+'HYP-SCENARIO-RES'!$B$10)^ModèleCalcCompar!AD1*AD10</f>
        <v>0</v>
      </c>
      <c r="AE34" s="35">
        <f>'HYP-SCENARIO-RES'!$D$114*(1+'HYP-SCENARIO-RES'!$B$10)^ModèleCalcCompar!AE1*AE10</f>
        <v>0</v>
      </c>
      <c r="AF34" s="35">
        <f>'HYP-SCENARIO-RES'!$D$114*(1+'HYP-SCENARIO-RES'!$B$10)^ModèleCalcCompar!AF1*AF10</f>
        <v>0</v>
      </c>
      <c r="AG34" s="35">
        <f>'HYP-SCENARIO-RES'!$D$114*(1+'HYP-SCENARIO-RES'!$B$10)^ModèleCalcCompar!AG1*AG10</f>
        <v>0</v>
      </c>
      <c r="AH34" s="35">
        <f>'HYP-SCENARIO-RES'!$D$114*(1+'HYP-SCENARIO-RES'!$B$10)^ModèleCalcCompar!AH1*AH10</f>
        <v>0</v>
      </c>
      <c r="AI34" s="35">
        <f>'HYP-SCENARIO-RES'!$D$114*(1+'HYP-SCENARIO-RES'!$B$10)^ModèleCalcCompar!AI1*AI10</f>
        <v>0</v>
      </c>
      <c r="AJ34" s="35">
        <f>'HYP-SCENARIO-RES'!$D$114*(1+'HYP-SCENARIO-RES'!$B$10)^ModèleCalcCompar!AJ1*AJ10</f>
        <v>0</v>
      </c>
      <c r="AK34" s="35">
        <f>'HYP-SCENARIO-RES'!$D$114*(1+'HYP-SCENARIO-RES'!$B$10)^ModèleCalcCompar!AK1*AK10</f>
        <v>0</v>
      </c>
      <c r="AL34" s="35">
        <f>'HYP-SCENARIO-RES'!$D$114*(1+'HYP-SCENARIO-RES'!$B$10)^ModèleCalcCompar!AL1*AL10</f>
        <v>0</v>
      </c>
      <c r="AM34" s="35">
        <f>'HYP-SCENARIO-RES'!$D$114*(1+'HYP-SCENARIO-RES'!$B$10)^ModèleCalcCompar!AM1*AM10</f>
        <v>0</v>
      </c>
      <c r="AN34" s="35">
        <f>'HYP-SCENARIO-RES'!$D$114*(1+'HYP-SCENARIO-RES'!$B$10)^ModèleCalcCompar!AN1*AN10</f>
        <v>0</v>
      </c>
      <c r="AO34" s="35">
        <f>'HYP-SCENARIO-RES'!$D$114*(1+'HYP-SCENARIO-RES'!$B$10)^ModèleCalcCompar!AO1*AO10</f>
        <v>0</v>
      </c>
      <c r="AP34" s="35">
        <f>'HYP-SCENARIO-RES'!$D$114*(1+'HYP-SCENARIO-RES'!$B$10)^ModèleCalcCompar!AP1*AP10</f>
        <v>0</v>
      </c>
      <c r="AQ34" s="35">
        <f>'HYP-SCENARIO-RES'!$D$114*(1+'HYP-SCENARIO-RES'!$B$10)^ModèleCalcCompar!AQ1*AQ10</f>
        <v>0</v>
      </c>
      <c r="AR34" s="35">
        <f>'HYP-SCENARIO-RES'!$D$114*(1+'HYP-SCENARIO-RES'!$B$10)^ModèleCalcCompar!AR1*AR10</f>
        <v>0</v>
      </c>
      <c r="AS34" s="35">
        <f>'HYP-SCENARIO-RES'!$D$114*(1+'HYP-SCENARIO-RES'!$B$10)^ModèleCalcCompar!AS1*AS10</f>
        <v>0</v>
      </c>
      <c r="AT34" s="35">
        <f>'HYP-SCENARIO-RES'!$D$114*(1+'HYP-SCENARIO-RES'!$B$10)^ModèleCalcCompar!AT1*AT10</f>
        <v>0</v>
      </c>
    </row>
    <row r="35" spans="1:55">
      <c r="A35" s="2" t="s">
        <v>144</v>
      </c>
      <c r="C35" s="35">
        <f>'HYP-SCENARIO-RES'!$D$115*(1+'HYP-SCENARIO-RES'!$B$10)^ModèleCalcCompar!C1*C11</f>
        <v>0</v>
      </c>
      <c r="D35" s="35">
        <f>'HYP-SCENARIO-RES'!$D$115*(1+'HYP-SCENARIO-RES'!$B$10)^ModèleCalcCompar!D1*D11</f>
        <v>0</v>
      </c>
      <c r="E35" s="35">
        <f>'HYP-SCENARIO-RES'!$D$115*(1+'HYP-SCENARIO-RES'!$B$10)^ModèleCalcCompar!E1*E11</f>
        <v>0</v>
      </c>
      <c r="F35" s="35">
        <f>'HYP-SCENARIO-RES'!$D$115*(1+'HYP-SCENARIO-RES'!$B$10)^ModèleCalcCompar!F1*F11</f>
        <v>0</v>
      </c>
      <c r="G35" s="35">
        <f>'HYP-SCENARIO-RES'!$D$115*(1+'HYP-SCENARIO-RES'!$B$10)^ModèleCalcCompar!G1*G11</f>
        <v>0</v>
      </c>
      <c r="H35" s="35">
        <f>'HYP-SCENARIO-RES'!$D$115*(1+'HYP-SCENARIO-RES'!$B$10)^ModèleCalcCompar!H1*H11</f>
        <v>0</v>
      </c>
      <c r="I35" s="35">
        <f>'HYP-SCENARIO-RES'!$D$115*(1+'HYP-SCENARIO-RES'!$B$10)^ModèleCalcCompar!I1*I11</f>
        <v>0</v>
      </c>
      <c r="J35" s="35">
        <f>'HYP-SCENARIO-RES'!$D$115*(1+'HYP-SCENARIO-RES'!$B$10)^ModèleCalcCompar!J1*J11</f>
        <v>0</v>
      </c>
      <c r="K35" s="35">
        <f>'HYP-SCENARIO-RES'!$D$115*(1+'HYP-SCENARIO-RES'!$B$10)^ModèleCalcCompar!K1*K11</f>
        <v>0</v>
      </c>
      <c r="L35" s="35">
        <f>'HYP-SCENARIO-RES'!$D$115*(1+'HYP-SCENARIO-RES'!$B$10)^ModèleCalcCompar!L1*L11</f>
        <v>0</v>
      </c>
      <c r="M35" s="35">
        <f>'HYP-SCENARIO-RES'!$D$115*(1+'HYP-SCENARIO-RES'!$B$10)^ModèleCalcCompar!M1*M11</f>
        <v>0</v>
      </c>
      <c r="N35" s="35">
        <f>'HYP-SCENARIO-RES'!$D$115*(1+'HYP-SCENARIO-RES'!$B$10)^ModèleCalcCompar!N1*N11</f>
        <v>0</v>
      </c>
      <c r="O35" s="35">
        <f>'HYP-SCENARIO-RES'!$D$115*(1+'HYP-SCENARIO-RES'!$B$10)^ModèleCalcCompar!O1*O11</f>
        <v>0</v>
      </c>
      <c r="P35" s="35">
        <f>'HYP-SCENARIO-RES'!$D$115*(1+'HYP-SCENARIO-RES'!$B$10)^ModèleCalcCompar!P1*P11</f>
        <v>0</v>
      </c>
      <c r="Q35" s="35">
        <f>'HYP-SCENARIO-RES'!$D$115*(1+'HYP-SCENARIO-RES'!$B$10)^ModèleCalcCompar!Q1*Q11</f>
        <v>0</v>
      </c>
      <c r="R35" s="35">
        <f>'HYP-SCENARIO-RES'!$D$115*(1+'HYP-SCENARIO-RES'!$B$10)^ModèleCalcCompar!R1*R11</f>
        <v>0</v>
      </c>
      <c r="S35" s="35">
        <f>'HYP-SCENARIO-RES'!$D$115*(1+'HYP-SCENARIO-RES'!$B$10)^ModèleCalcCompar!S1*S11</f>
        <v>0</v>
      </c>
      <c r="T35" s="35">
        <f>'HYP-SCENARIO-RES'!$D$115*(1+'HYP-SCENARIO-RES'!$B$10)^ModèleCalcCompar!T1*T11</f>
        <v>0</v>
      </c>
      <c r="U35" s="35">
        <f>'HYP-SCENARIO-RES'!$D$115*(1+'HYP-SCENARIO-RES'!$B$10)^ModèleCalcCompar!U1*U11</f>
        <v>0</v>
      </c>
      <c r="V35" s="35">
        <f>'HYP-SCENARIO-RES'!$D$115*(1+'HYP-SCENARIO-RES'!$B$10)^ModèleCalcCompar!V1*V11</f>
        <v>0</v>
      </c>
      <c r="W35" s="35">
        <f>'HYP-SCENARIO-RES'!$D$115*(1+'HYP-SCENARIO-RES'!$B$10)^ModèleCalcCompar!W1*W11</f>
        <v>0</v>
      </c>
      <c r="X35" s="35">
        <f>'HYP-SCENARIO-RES'!$D$115*(1+'HYP-SCENARIO-RES'!$B$10)^ModèleCalcCompar!X1*X11</f>
        <v>0</v>
      </c>
      <c r="Y35" s="35">
        <f>'HYP-SCENARIO-RES'!$D$115*(1+'HYP-SCENARIO-RES'!$B$10)^ModèleCalcCompar!Y1*Y11</f>
        <v>0</v>
      </c>
      <c r="Z35" s="35">
        <f>'HYP-SCENARIO-RES'!$D$115*(1+'HYP-SCENARIO-RES'!$B$10)^ModèleCalcCompar!Z1*Z11</f>
        <v>0</v>
      </c>
      <c r="AA35" s="35">
        <f>'HYP-SCENARIO-RES'!$D$115*(1+'HYP-SCENARIO-RES'!$B$10)^ModèleCalcCompar!AA1*AA11</f>
        <v>0</v>
      </c>
      <c r="AB35" s="35">
        <f>'HYP-SCENARIO-RES'!$D$115*(1+'HYP-SCENARIO-RES'!$B$10)^ModèleCalcCompar!AB1*AB11</f>
        <v>0</v>
      </c>
      <c r="AC35" s="35">
        <f>'HYP-SCENARIO-RES'!$D$115*(1+'HYP-SCENARIO-RES'!$B$10)^ModèleCalcCompar!AC1*AC11</f>
        <v>0</v>
      </c>
      <c r="AD35" s="35">
        <f>'HYP-SCENARIO-RES'!$D$115*(1+'HYP-SCENARIO-RES'!$B$10)^ModèleCalcCompar!AD1*AD11</f>
        <v>0</v>
      </c>
      <c r="AE35" s="35">
        <f>'HYP-SCENARIO-RES'!$D$115*(1+'HYP-SCENARIO-RES'!$B$10)^ModèleCalcCompar!AE1*AE11</f>
        <v>0</v>
      </c>
      <c r="AF35" s="35">
        <f>'HYP-SCENARIO-RES'!$D$115*(1+'HYP-SCENARIO-RES'!$B$10)^ModèleCalcCompar!AF1*AF11</f>
        <v>0</v>
      </c>
      <c r="AG35" s="35">
        <f>'HYP-SCENARIO-RES'!$D$115*(1+'HYP-SCENARIO-RES'!$B$10)^ModèleCalcCompar!AG1*AG11</f>
        <v>0</v>
      </c>
      <c r="AH35" s="35">
        <f>'HYP-SCENARIO-RES'!$D$115*(1+'HYP-SCENARIO-RES'!$B$10)^ModèleCalcCompar!AH1*AH11</f>
        <v>0</v>
      </c>
      <c r="AI35" s="35">
        <f>'HYP-SCENARIO-RES'!$D$115*(1+'HYP-SCENARIO-RES'!$B$10)^ModèleCalcCompar!AI1*AI11</f>
        <v>0</v>
      </c>
      <c r="AJ35" s="35">
        <f>'HYP-SCENARIO-RES'!$D$115*(1+'HYP-SCENARIO-RES'!$B$10)^ModèleCalcCompar!AJ1*AJ11</f>
        <v>0</v>
      </c>
      <c r="AK35" s="35">
        <f>'HYP-SCENARIO-RES'!$D$115*(1+'HYP-SCENARIO-RES'!$B$10)^ModèleCalcCompar!AK1*AK11</f>
        <v>0</v>
      </c>
      <c r="AL35" s="35">
        <f>'HYP-SCENARIO-RES'!$D$115*(1+'HYP-SCENARIO-RES'!$B$10)^ModèleCalcCompar!AL1*AL11</f>
        <v>0</v>
      </c>
      <c r="AM35" s="35">
        <f>'HYP-SCENARIO-RES'!$D$115*(1+'HYP-SCENARIO-RES'!$B$10)^ModèleCalcCompar!AM1*AM11</f>
        <v>0</v>
      </c>
      <c r="AN35" s="35">
        <f>'HYP-SCENARIO-RES'!$D$115*(1+'HYP-SCENARIO-RES'!$B$10)^ModèleCalcCompar!AN1*AN11</f>
        <v>0</v>
      </c>
      <c r="AO35" s="35">
        <f>'HYP-SCENARIO-RES'!$D$115*(1+'HYP-SCENARIO-RES'!$B$10)^ModèleCalcCompar!AO1*AO11</f>
        <v>0</v>
      </c>
      <c r="AP35" s="35">
        <f>'HYP-SCENARIO-RES'!$D$115*(1+'HYP-SCENARIO-RES'!$B$10)^ModèleCalcCompar!AP1*AP11</f>
        <v>0</v>
      </c>
      <c r="AQ35" s="35">
        <f>'HYP-SCENARIO-RES'!$D$115*(1+'HYP-SCENARIO-RES'!$B$10)^ModèleCalcCompar!AQ1*AQ11</f>
        <v>0</v>
      </c>
      <c r="AR35" s="35">
        <f>'HYP-SCENARIO-RES'!$D$115*(1+'HYP-SCENARIO-RES'!$B$10)^ModèleCalcCompar!AR1*AR11</f>
        <v>0</v>
      </c>
      <c r="AS35" s="35">
        <f>'HYP-SCENARIO-RES'!$D$115*(1+'HYP-SCENARIO-RES'!$B$10)^ModèleCalcCompar!AS1*AS11</f>
        <v>0</v>
      </c>
      <c r="AT35" s="35"/>
    </row>
    <row r="36" spans="1:55">
      <c r="A36" s="2" t="s">
        <v>33</v>
      </c>
      <c r="C36" s="35" t="e">
        <f>('HYP-SCENARIO-RES'!$D$117*(1+'HYP-SCENARIO-RES'!$B$14)^ModèleCalcCompar!C1*ModèleCalcCompar!C14*ModèleCalcCompar!C10/1000)</f>
        <v>#DIV/0!</v>
      </c>
      <c r="D36" s="35" t="e">
        <f>('HYP-SCENARIO-RES'!$D$117*(1+'HYP-SCENARIO-RES'!$B$14)^ModèleCalcCompar!D1*ModèleCalcCompar!D14*ModèleCalcCompar!D10/1000)</f>
        <v>#DIV/0!</v>
      </c>
      <c r="E36" s="35" t="e">
        <f>('HYP-SCENARIO-RES'!$D$117*(1+'HYP-SCENARIO-RES'!$B$14)^ModèleCalcCompar!E1*ModèleCalcCompar!E14*ModèleCalcCompar!E10/1000)</f>
        <v>#DIV/0!</v>
      </c>
      <c r="F36" s="35" t="e">
        <f>('HYP-SCENARIO-RES'!$D$117*(1+'HYP-SCENARIO-RES'!$B$14)^ModèleCalcCompar!F1*ModèleCalcCompar!F14*ModèleCalcCompar!F10/1000)</f>
        <v>#DIV/0!</v>
      </c>
      <c r="G36" s="35" t="e">
        <f>('HYP-SCENARIO-RES'!$D$117*(1+'HYP-SCENARIO-RES'!$B$14)^ModèleCalcCompar!G1*ModèleCalcCompar!G14*ModèleCalcCompar!G10/1000)</f>
        <v>#DIV/0!</v>
      </c>
      <c r="H36" s="35" t="e">
        <f>('HYP-SCENARIO-RES'!$D$117*(1+'HYP-SCENARIO-RES'!$B$14)^ModèleCalcCompar!H1*ModèleCalcCompar!H14*ModèleCalcCompar!H10/1000)</f>
        <v>#DIV/0!</v>
      </c>
      <c r="I36" s="35" t="e">
        <f>('HYP-SCENARIO-RES'!$D$117*(1+'HYP-SCENARIO-RES'!$B$14)^ModèleCalcCompar!I1*ModèleCalcCompar!I14*ModèleCalcCompar!I10/1000)</f>
        <v>#DIV/0!</v>
      </c>
      <c r="J36" s="35" t="e">
        <f>('HYP-SCENARIO-RES'!$D$117*(1+'HYP-SCENARIO-RES'!$B$14)^ModèleCalcCompar!J1*ModèleCalcCompar!J14*ModèleCalcCompar!J10/1000)</f>
        <v>#DIV/0!</v>
      </c>
      <c r="K36" s="35" t="e">
        <f>('HYP-SCENARIO-RES'!$D$117*(1+'HYP-SCENARIO-RES'!$B$14)^ModèleCalcCompar!K1*ModèleCalcCompar!K14*ModèleCalcCompar!K10/1000)</f>
        <v>#DIV/0!</v>
      </c>
      <c r="L36" s="35" t="e">
        <f>('HYP-SCENARIO-RES'!$D$117*(1+'HYP-SCENARIO-RES'!$B$14)^ModèleCalcCompar!L1*ModèleCalcCompar!L14*ModèleCalcCompar!L10/1000)</f>
        <v>#DIV/0!</v>
      </c>
      <c r="M36" s="35" t="e">
        <f>('HYP-SCENARIO-RES'!$D$117*(1+'HYP-SCENARIO-RES'!$B$14)^ModèleCalcCompar!M1*ModèleCalcCompar!M14*ModèleCalcCompar!M10/1000)</f>
        <v>#DIV/0!</v>
      </c>
      <c r="N36" s="35" t="e">
        <f>('HYP-SCENARIO-RES'!$D$117*(1+'HYP-SCENARIO-RES'!$B$14)^ModèleCalcCompar!N1*ModèleCalcCompar!N14*ModèleCalcCompar!N10/1000)</f>
        <v>#DIV/0!</v>
      </c>
      <c r="O36" s="35" t="e">
        <f>('HYP-SCENARIO-RES'!$D$117*(1+'HYP-SCENARIO-RES'!$B$14)^ModèleCalcCompar!O1*ModèleCalcCompar!O14*ModèleCalcCompar!O10/1000)</f>
        <v>#DIV/0!</v>
      </c>
      <c r="P36" s="35" t="e">
        <f>('HYP-SCENARIO-RES'!$D$117*(1+'HYP-SCENARIO-RES'!$B$14)^ModèleCalcCompar!P1*ModèleCalcCompar!P14*ModèleCalcCompar!P10/1000)</f>
        <v>#DIV/0!</v>
      </c>
      <c r="Q36" s="35" t="e">
        <f>('HYP-SCENARIO-RES'!$D$117*(1+'HYP-SCENARIO-RES'!$B$14)^ModèleCalcCompar!Q1*ModèleCalcCompar!Q14*ModèleCalcCompar!Q10/1000)</f>
        <v>#DIV/0!</v>
      </c>
      <c r="R36" s="35" t="e">
        <f>('HYP-SCENARIO-RES'!$D$117*(1+'HYP-SCENARIO-RES'!$B$14)^ModèleCalcCompar!R1*ModèleCalcCompar!R14*ModèleCalcCompar!R10/1000)</f>
        <v>#DIV/0!</v>
      </c>
      <c r="S36" s="35" t="e">
        <f>('HYP-SCENARIO-RES'!$D$117*(1+'HYP-SCENARIO-RES'!$B$14)^ModèleCalcCompar!S1*ModèleCalcCompar!S14*ModèleCalcCompar!S10/1000)</f>
        <v>#DIV/0!</v>
      </c>
      <c r="T36" s="35" t="e">
        <f>('HYP-SCENARIO-RES'!$D$117*(1+'HYP-SCENARIO-RES'!$B$14)^ModèleCalcCompar!T1*ModèleCalcCompar!T14*ModèleCalcCompar!T10/1000)</f>
        <v>#DIV/0!</v>
      </c>
      <c r="U36" s="35" t="e">
        <f>('HYP-SCENARIO-RES'!$D$117*(1+'HYP-SCENARIO-RES'!$B$14)^ModèleCalcCompar!U1*ModèleCalcCompar!U14*ModèleCalcCompar!U10/1000)</f>
        <v>#DIV/0!</v>
      </c>
      <c r="V36" s="35" t="e">
        <f>('HYP-SCENARIO-RES'!$D$117*(1+'HYP-SCENARIO-RES'!$B$14)^ModèleCalcCompar!V1*ModèleCalcCompar!V14*ModèleCalcCompar!V10/1000)</f>
        <v>#DIV/0!</v>
      </c>
      <c r="W36" s="35" t="e">
        <f>('HYP-SCENARIO-RES'!$D$117*(1+'HYP-SCENARIO-RES'!$B$14)^ModèleCalcCompar!W1*ModèleCalcCompar!W14*ModèleCalcCompar!W10/1000)</f>
        <v>#DIV/0!</v>
      </c>
      <c r="X36" s="35" t="e">
        <f>('HYP-SCENARIO-RES'!$D$117*(1+'HYP-SCENARIO-RES'!$B$14)^ModèleCalcCompar!X1*ModèleCalcCompar!X14*ModèleCalcCompar!X10/1000)</f>
        <v>#DIV/0!</v>
      </c>
      <c r="Y36" s="35" t="e">
        <f>('HYP-SCENARIO-RES'!$D$117*(1+'HYP-SCENARIO-RES'!$B$14)^ModèleCalcCompar!Y1*ModèleCalcCompar!Y14*ModèleCalcCompar!Y10/1000)</f>
        <v>#DIV/0!</v>
      </c>
      <c r="Z36" s="35" t="e">
        <f>('HYP-SCENARIO-RES'!$D$117*(1+'HYP-SCENARIO-RES'!$B$14)^ModèleCalcCompar!Z1*ModèleCalcCompar!Z14*ModèleCalcCompar!Z10/1000)</f>
        <v>#DIV/0!</v>
      </c>
      <c r="AA36" s="35" t="e">
        <f>('HYP-SCENARIO-RES'!$D$117*(1+'HYP-SCENARIO-RES'!$B$14)^ModèleCalcCompar!AA1*ModèleCalcCompar!AA14*ModèleCalcCompar!AA10/1000)</f>
        <v>#DIV/0!</v>
      </c>
      <c r="AB36" s="35" t="e">
        <f>('HYP-SCENARIO-RES'!$D$117*(1+'HYP-SCENARIO-RES'!$B$14)^ModèleCalcCompar!AB1*ModèleCalcCompar!AB14*ModèleCalcCompar!AB10/1000)</f>
        <v>#DIV/0!</v>
      </c>
      <c r="AC36" s="35" t="e">
        <f>('HYP-SCENARIO-RES'!$D$117*(1+'HYP-SCENARIO-RES'!$B$14)^ModèleCalcCompar!AC1*ModèleCalcCompar!AC14*ModèleCalcCompar!AC10/1000)</f>
        <v>#DIV/0!</v>
      </c>
      <c r="AD36" s="35" t="e">
        <f>('HYP-SCENARIO-RES'!$D$117*(1+'HYP-SCENARIO-RES'!$B$14)^ModèleCalcCompar!AD1*ModèleCalcCompar!AD14*ModèleCalcCompar!AD10/1000)</f>
        <v>#DIV/0!</v>
      </c>
      <c r="AE36" s="35" t="e">
        <f>('HYP-SCENARIO-RES'!$D$117*(1+'HYP-SCENARIO-RES'!$B$14)^ModèleCalcCompar!AE1*ModèleCalcCompar!AE14*ModèleCalcCompar!AE10/1000)</f>
        <v>#DIV/0!</v>
      </c>
      <c r="AF36" s="35" t="e">
        <f>('HYP-SCENARIO-RES'!$D$117*(1+'HYP-SCENARIO-RES'!$B$14)^ModèleCalcCompar!AF1*ModèleCalcCompar!AF14*ModèleCalcCompar!AF10/1000)</f>
        <v>#DIV/0!</v>
      </c>
      <c r="AG36" s="35" t="e">
        <f>('HYP-SCENARIO-RES'!$D$117*(1+'HYP-SCENARIO-RES'!$B$14)^ModèleCalcCompar!AG1*ModèleCalcCompar!AG14*ModèleCalcCompar!AG10/1000)</f>
        <v>#DIV/0!</v>
      </c>
      <c r="AH36" s="35" t="e">
        <f>('HYP-SCENARIO-RES'!$D$117*(1+'HYP-SCENARIO-RES'!$B$14)^ModèleCalcCompar!AH1*ModèleCalcCompar!AH14*ModèleCalcCompar!AH10/1000)</f>
        <v>#DIV/0!</v>
      </c>
      <c r="AI36" s="35" t="e">
        <f>('HYP-SCENARIO-RES'!$D$117*(1+'HYP-SCENARIO-RES'!$B$14)^ModèleCalcCompar!AI1*ModèleCalcCompar!AI14*ModèleCalcCompar!AI10/1000)</f>
        <v>#DIV/0!</v>
      </c>
      <c r="AJ36" s="35" t="e">
        <f>('HYP-SCENARIO-RES'!$D$117*(1+'HYP-SCENARIO-RES'!$B$14)^ModèleCalcCompar!AJ1*ModèleCalcCompar!AJ14*ModèleCalcCompar!AJ10/1000)</f>
        <v>#DIV/0!</v>
      </c>
      <c r="AK36" s="35" t="e">
        <f>('HYP-SCENARIO-RES'!$D$117*(1+'HYP-SCENARIO-RES'!$B$14)^ModèleCalcCompar!AK1*ModèleCalcCompar!AK14*ModèleCalcCompar!AK10/1000)</f>
        <v>#DIV/0!</v>
      </c>
      <c r="AL36" s="35" t="e">
        <f>('HYP-SCENARIO-RES'!$D$117*(1+'HYP-SCENARIO-RES'!$B$14)^ModèleCalcCompar!AL1*ModèleCalcCompar!AL14*ModèleCalcCompar!AL10/1000)</f>
        <v>#DIV/0!</v>
      </c>
      <c r="AM36" s="35" t="e">
        <f>('HYP-SCENARIO-RES'!$D$117*(1+'HYP-SCENARIO-RES'!$B$14)^ModèleCalcCompar!AM1*ModèleCalcCompar!AM14*ModèleCalcCompar!AM10/1000)</f>
        <v>#DIV/0!</v>
      </c>
      <c r="AN36" s="35" t="e">
        <f>('HYP-SCENARIO-RES'!$D$117*(1+'HYP-SCENARIO-RES'!$B$14)^ModèleCalcCompar!AN1*ModèleCalcCompar!AN14*ModèleCalcCompar!AN10/1000)</f>
        <v>#DIV/0!</v>
      </c>
      <c r="AO36" s="35" t="e">
        <f>('HYP-SCENARIO-RES'!$D$117*(1+'HYP-SCENARIO-RES'!$B$14)^ModèleCalcCompar!AO1*ModèleCalcCompar!AO14*ModèleCalcCompar!AO10/1000)</f>
        <v>#DIV/0!</v>
      </c>
      <c r="AP36" s="35" t="e">
        <f>('HYP-SCENARIO-RES'!$D$117*(1+'HYP-SCENARIO-RES'!$B$14)^ModèleCalcCompar!AP1*ModèleCalcCompar!AP14*ModèleCalcCompar!AP10/1000)</f>
        <v>#DIV/0!</v>
      </c>
      <c r="AQ36" s="35" t="e">
        <f>('HYP-SCENARIO-RES'!$D$117*(1+'HYP-SCENARIO-RES'!$B$14)^ModèleCalcCompar!AQ1*ModèleCalcCompar!AQ14*ModèleCalcCompar!AQ10/1000)</f>
        <v>#DIV/0!</v>
      </c>
      <c r="AR36" s="35" t="e">
        <f>('HYP-SCENARIO-RES'!$D$117*(1+'HYP-SCENARIO-RES'!$B$14)^ModèleCalcCompar!AR1*ModèleCalcCompar!AR14*ModèleCalcCompar!AR10/1000)</f>
        <v>#DIV/0!</v>
      </c>
    </row>
    <row r="37" spans="1:55">
      <c r="A37" s="2" t="s">
        <v>99</v>
      </c>
      <c r="C37" s="2">
        <f>'HYP-SCENARIO-RES'!$B$19*(1+'HYP-SCENARIO-RES'!$B$10)^ModèleCalcCompar!C1*ModèleCalcCompar!C10*ModèleCalcCompar!C20/1000</f>
        <v>0</v>
      </c>
      <c r="D37" s="2">
        <f>'HYP-SCENARIO-RES'!$B$19*(1+'HYP-SCENARIO-RES'!$B$10)^ModèleCalcCompar!D1*ModèleCalcCompar!D10*ModèleCalcCompar!D20/1000</f>
        <v>0</v>
      </c>
      <c r="E37" s="2">
        <f>'HYP-SCENARIO-RES'!$B$19*(1+'HYP-SCENARIO-RES'!$B$10)^ModèleCalcCompar!E1*ModèleCalcCompar!E10*ModèleCalcCompar!E20/1000</f>
        <v>0</v>
      </c>
      <c r="F37" s="35">
        <f>'HYP-SCENARIO-RES'!$B$19*(1+'HYP-SCENARIO-RES'!$B$10)^ModèleCalcCompar!F1*ModèleCalcCompar!F10*ModèleCalcCompar!F20/1000</f>
        <v>0</v>
      </c>
      <c r="G37" s="35">
        <f>'HYP-SCENARIO-RES'!$B$19*(1+'HYP-SCENARIO-RES'!$B$10)^ModèleCalcCompar!G1*ModèleCalcCompar!G10*ModèleCalcCompar!G20/1000</f>
        <v>0</v>
      </c>
      <c r="H37" s="35">
        <f>'HYP-SCENARIO-RES'!$B$19*(1+'HYP-SCENARIO-RES'!$B$10)^ModèleCalcCompar!H1*ModèleCalcCompar!H10*ModèleCalcCompar!H20/1000</f>
        <v>0</v>
      </c>
      <c r="I37" s="35">
        <f>'HYP-SCENARIO-RES'!$B$19*(1+'HYP-SCENARIO-RES'!$B$10)^ModèleCalcCompar!I1*ModèleCalcCompar!I10*ModèleCalcCompar!I20/1000</f>
        <v>0</v>
      </c>
      <c r="J37" s="35">
        <f>'HYP-SCENARIO-RES'!$B$19*(1+'HYP-SCENARIO-RES'!$B$10)^ModèleCalcCompar!J1*ModèleCalcCompar!J10*ModèleCalcCompar!J20/1000</f>
        <v>0</v>
      </c>
      <c r="K37" s="35">
        <f>'HYP-SCENARIO-RES'!$B$19*(1+'HYP-SCENARIO-RES'!$B$10)^ModèleCalcCompar!K1*ModèleCalcCompar!K10*ModèleCalcCompar!K20/1000</f>
        <v>0</v>
      </c>
      <c r="L37" s="35">
        <f>'HYP-SCENARIO-RES'!$B$19*(1+'HYP-SCENARIO-RES'!$B$10)^ModèleCalcCompar!L1*ModèleCalcCompar!L10*ModèleCalcCompar!L20/1000</f>
        <v>0</v>
      </c>
      <c r="M37" s="35">
        <f>'HYP-SCENARIO-RES'!$B$19*(1+'HYP-SCENARIO-RES'!$B$10)^ModèleCalcCompar!M1*ModèleCalcCompar!M10*ModèleCalcCompar!M20/1000</f>
        <v>0</v>
      </c>
      <c r="N37" s="35">
        <f>'HYP-SCENARIO-RES'!$B$19*(1+'HYP-SCENARIO-RES'!$B$10)^ModèleCalcCompar!N1*ModèleCalcCompar!N10*ModèleCalcCompar!N20/1000</f>
        <v>0</v>
      </c>
      <c r="O37" s="35">
        <f>'HYP-SCENARIO-RES'!$B$19*(1+'HYP-SCENARIO-RES'!$B$10)^ModèleCalcCompar!O1*ModèleCalcCompar!O10*ModèleCalcCompar!O20/1000</f>
        <v>0</v>
      </c>
      <c r="P37" s="35">
        <f>'HYP-SCENARIO-RES'!$B$19*(1+'HYP-SCENARIO-RES'!$B$10)^ModèleCalcCompar!P1*ModèleCalcCompar!P10*ModèleCalcCompar!P20/1000</f>
        <v>0</v>
      </c>
      <c r="Q37" s="35">
        <f>'HYP-SCENARIO-RES'!$B$19*(1+'HYP-SCENARIO-RES'!$B$10)^ModèleCalcCompar!Q1*ModèleCalcCompar!Q10*ModèleCalcCompar!Q20/1000</f>
        <v>0</v>
      </c>
      <c r="R37" s="35">
        <f>'HYP-SCENARIO-RES'!$B$19*(1+'HYP-SCENARIO-RES'!$B$10)^ModèleCalcCompar!R1*ModèleCalcCompar!R10*ModèleCalcCompar!R20/1000</f>
        <v>0</v>
      </c>
      <c r="S37" s="35">
        <f>'HYP-SCENARIO-RES'!$B$19*(1+'HYP-SCENARIO-RES'!$B$10)^ModèleCalcCompar!S1*ModèleCalcCompar!S10*ModèleCalcCompar!S20/1000</f>
        <v>0</v>
      </c>
      <c r="T37" s="35">
        <f>'HYP-SCENARIO-RES'!$B$19*(1+'HYP-SCENARIO-RES'!$B$10)^ModèleCalcCompar!T1*ModèleCalcCompar!T10*ModèleCalcCompar!T20/1000</f>
        <v>0</v>
      </c>
      <c r="U37" s="35">
        <f>'HYP-SCENARIO-RES'!$B$19*(1+'HYP-SCENARIO-RES'!$B$10)^ModèleCalcCompar!U1*ModèleCalcCompar!U10*ModèleCalcCompar!U20/1000</f>
        <v>0</v>
      </c>
      <c r="V37" s="35">
        <f>'HYP-SCENARIO-RES'!$B$19*(1+'HYP-SCENARIO-RES'!$B$10)^ModèleCalcCompar!V1*ModèleCalcCompar!V10*ModèleCalcCompar!V20/1000</f>
        <v>0</v>
      </c>
      <c r="W37" s="35">
        <f>'HYP-SCENARIO-RES'!$B$19*(1+'HYP-SCENARIO-RES'!$B$10)^ModèleCalcCompar!W1*ModèleCalcCompar!W10*ModèleCalcCompar!W20/1000</f>
        <v>0</v>
      </c>
      <c r="X37" s="35">
        <f>'HYP-SCENARIO-RES'!$B$19*(1+'HYP-SCENARIO-RES'!$B$10)^ModèleCalcCompar!X1*ModèleCalcCompar!X10*ModèleCalcCompar!X20/1000</f>
        <v>0</v>
      </c>
      <c r="Y37" s="35">
        <f>'HYP-SCENARIO-RES'!$B$19*(1+'HYP-SCENARIO-RES'!$B$10)^ModèleCalcCompar!Y1*ModèleCalcCompar!Y10*ModèleCalcCompar!Y20/1000</f>
        <v>0</v>
      </c>
      <c r="Z37" s="35">
        <f>'HYP-SCENARIO-RES'!$B$19*(1+'HYP-SCENARIO-RES'!$B$10)^ModèleCalcCompar!Z1*ModèleCalcCompar!Z10*ModèleCalcCompar!Z20/1000</f>
        <v>0</v>
      </c>
      <c r="AA37" s="35">
        <f>'HYP-SCENARIO-RES'!$B$19*(1+'HYP-SCENARIO-RES'!$B$10)^ModèleCalcCompar!AA1*ModèleCalcCompar!AA10*ModèleCalcCompar!AA20/1000</f>
        <v>0</v>
      </c>
      <c r="AB37" s="35">
        <f>'HYP-SCENARIO-RES'!$B$19*(1+'HYP-SCENARIO-RES'!$B$10)^ModèleCalcCompar!AB1*ModèleCalcCompar!AB10*ModèleCalcCompar!AB20/1000</f>
        <v>0</v>
      </c>
      <c r="AC37" s="35">
        <f>'HYP-SCENARIO-RES'!$B$19*(1+'HYP-SCENARIO-RES'!$B$10)^ModèleCalcCompar!AC1*ModèleCalcCompar!AC10*ModèleCalcCompar!AC20/1000</f>
        <v>0</v>
      </c>
      <c r="AD37" s="35">
        <f>'HYP-SCENARIO-RES'!$B$19*(1+'HYP-SCENARIO-RES'!$B$10)^ModèleCalcCompar!AD1*ModèleCalcCompar!AD10*ModèleCalcCompar!AD20/1000</f>
        <v>0</v>
      </c>
      <c r="AE37" s="35">
        <f>'HYP-SCENARIO-RES'!$B$19*(1+'HYP-SCENARIO-RES'!$B$10)^ModèleCalcCompar!AE1*ModèleCalcCompar!AE10*ModèleCalcCompar!AE20/1000</f>
        <v>0</v>
      </c>
      <c r="AF37" s="35">
        <f>'HYP-SCENARIO-RES'!$B$19*(1+'HYP-SCENARIO-RES'!$B$10)^ModèleCalcCompar!AF1*ModèleCalcCompar!AF10*ModèleCalcCompar!AF20/1000</f>
        <v>0</v>
      </c>
      <c r="AG37" s="35">
        <f>'HYP-SCENARIO-RES'!$B$19*(1+'HYP-SCENARIO-RES'!$B$10)^ModèleCalcCompar!AG1*ModèleCalcCompar!AG10*ModèleCalcCompar!AG20/1000</f>
        <v>0</v>
      </c>
      <c r="AH37" s="35">
        <f>'HYP-SCENARIO-RES'!$B$19*(1+'HYP-SCENARIO-RES'!$B$10)^ModèleCalcCompar!AH1*ModèleCalcCompar!AH10*ModèleCalcCompar!AH20/1000</f>
        <v>0</v>
      </c>
      <c r="AI37" s="35">
        <f>'HYP-SCENARIO-RES'!$B$19*(1+'HYP-SCENARIO-RES'!$B$10)^ModèleCalcCompar!AI1*ModèleCalcCompar!AI10*ModèleCalcCompar!AI20/1000</f>
        <v>0</v>
      </c>
      <c r="AJ37" s="35">
        <f>'HYP-SCENARIO-RES'!$B$19*(1+'HYP-SCENARIO-RES'!$B$10)^ModèleCalcCompar!AJ1*ModèleCalcCompar!AJ10*ModèleCalcCompar!AJ20/1000</f>
        <v>0</v>
      </c>
      <c r="AK37" s="35">
        <f>'HYP-SCENARIO-RES'!$B$19*(1+'HYP-SCENARIO-RES'!$B$10)^ModèleCalcCompar!AK1*ModèleCalcCompar!AK10*ModèleCalcCompar!AK20/1000</f>
        <v>0</v>
      </c>
      <c r="AL37" s="35">
        <f>'HYP-SCENARIO-RES'!$B$19*(1+'HYP-SCENARIO-RES'!$B$10)^ModèleCalcCompar!AL1*ModèleCalcCompar!AL10*ModèleCalcCompar!AL20/1000</f>
        <v>0</v>
      </c>
      <c r="AM37" s="35">
        <f>'HYP-SCENARIO-RES'!$B$19*(1+'HYP-SCENARIO-RES'!$B$10)^ModèleCalcCompar!AM1*ModèleCalcCompar!AM10*ModèleCalcCompar!AM20/1000</f>
        <v>0</v>
      </c>
      <c r="AN37" s="35">
        <f>'HYP-SCENARIO-RES'!$B$19*(1+'HYP-SCENARIO-RES'!$B$10)^ModèleCalcCompar!AN1*ModèleCalcCompar!AN10*ModèleCalcCompar!AN20/1000</f>
        <v>0</v>
      </c>
      <c r="AO37" s="35">
        <f>'HYP-SCENARIO-RES'!$B$19*(1+'HYP-SCENARIO-RES'!$B$10)^ModèleCalcCompar!AO1*ModèleCalcCompar!AO10*ModèleCalcCompar!AO20/1000</f>
        <v>0</v>
      </c>
      <c r="AP37" s="35">
        <f>'HYP-SCENARIO-RES'!$B$19*(1+'HYP-SCENARIO-RES'!$B$10)^ModèleCalcCompar!AP1*ModèleCalcCompar!AP10*ModèleCalcCompar!AP20/1000</f>
        <v>0</v>
      </c>
      <c r="AQ37" s="35">
        <f>'HYP-SCENARIO-RES'!$B$19*(1+'HYP-SCENARIO-RES'!$B$10)^ModèleCalcCompar!AQ1*ModèleCalcCompar!AQ10*ModèleCalcCompar!AQ20/1000</f>
        <v>0</v>
      </c>
      <c r="AR37" s="35">
        <f>'HYP-SCENARIO-RES'!$B$19*(1+'HYP-SCENARIO-RES'!$B$10)^ModèleCalcCompar!AR1*ModèleCalcCompar!AR10*ModèleCalcCompar!AR20/1000</f>
        <v>0</v>
      </c>
      <c r="AS37" s="35">
        <f>'HYP-SCENARIO-RES'!$B$19*(1+'HYP-SCENARIO-RES'!$B$10)^ModèleCalcCompar!AS1*ModèleCalcCompar!AS10*ModèleCalcCompar!AS20/1000</f>
        <v>0</v>
      </c>
    </row>
    <row r="39" spans="1:55" s="31" customFormat="1">
      <c r="A39" s="31" t="s">
        <v>34</v>
      </c>
      <c r="B39" s="52" t="e">
        <f>B24-B33</f>
        <v>#DIV/0!</v>
      </c>
      <c r="C39" s="52" t="e">
        <f t="shared" ref="C39:AR39" si="6">C24-C33</f>
        <v>#DIV/0!</v>
      </c>
      <c r="D39" s="52" t="e">
        <f t="shared" si="6"/>
        <v>#DIV/0!</v>
      </c>
      <c r="E39" s="52" t="e">
        <f t="shared" si="6"/>
        <v>#DIV/0!</v>
      </c>
      <c r="F39" s="52" t="e">
        <f t="shared" si="6"/>
        <v>#DIV/0!</v>
      </c>
      <c r="G39" s="52" t="e">
        <f t="shared" si="6"/>
        <v>#DIV/0!</v>
      </c>
      <c r="H39" s="52" t="e">
        <f t="shared" si="6"/>
        <v>#DIV/0!</v>
      </c>
      <c r="I39" s="52" t="e">
        <f t="shared" si="6"/>
        <v>#DIV/0!</v>
      </c>
      <c r="J39" s="52" t="e">
        <f t="shared" si="6"/>
        <v>#DIV/0!</v>
      </c>
      <c r="K39" s="52" t="e">
        <f t="shared" si="6"/>
        <v>#DIV/0!</v>
      </c>
      <c r="L39" s="52" t="e">
        <f t="shared" si="6"/>
        <v>#DIV/0!</v>
      </c>
      <c r="M39" s="52" t="e">
        <f t="shared" si="6"/>
        <v>#DIV/0!</v>
      </c>
      <c r="N39" s="52" t="e">
        <f t="shared" si="6"/>
        <v>#DIV/0!</v>
      </c>
      <c r="O39" s="52" t="e">
        <f t="shared" si="6"/>
        <v>#DIV/0!</v>
      </c>
      <c r="P39" s="52" t="e">
        <f t="shared" si="6"/>
        <v>#DIV/0!</v>
      </c>
      <c r="Q39" s="52" t="e">
        <f t="shared" si="6"/>
        <v>#DIV/0!</v>
      </c>
      <c r="R39" s="52" t="e">
        <f t="shared" si="6"/>
        <v>#DIV/0!</v>
      </c>
      <c r="S39" s="52" t="e">
        <f t="shared" si="6"/>
        <v>#DIV/0!</v>
      </c>
      <c r="T39" s="52" t="e">
        <f t="shared" si="6"/>
        <v>#DIV/0!</v>
      </c>
      <c r="U39" s="52" t="e">
        <f t="shared" si="6"/>
        <v>#DIV/0!</v>
      </c>
      <c r="V39" s="52" t="e">
        <f t="shared" si="6"/>
        <v>#DIV/0!</v>
      </c>
      <c r="W39" s="52" t="e">
        <f t="shared" si="6"/>
        <v>#DIV/0!</v>
      </c>
      <c r="X39" s="52" t="e">
        <f t="shared" si="6"/>
        <v>#DIV/0!</v>
      </c>
      <c r="Y39" s="52" t="e">
        <f t="shared" si="6"/>
        <v>#DIV/0!</v>
      </c>
      <c r="Z39" s="52" t="e">
        <f t="shared" si="6"/>
        <v>#DIV/0!</v>
      </c>
      <c r="AA39" s="52" t="e">
        <f t="shared" si="6"/>
        <v>#DIV/0!</v>
      </c>
      <c r="AB39" s="52" t="e">
        <f t="shared" si="6"/>
        <v>#DIV/0!</v>
      </c>
      <c r="AC39" s="52" t="e">
        <f t="shared" si="6"/>
        <v>#DIV/0!</v>
      </c>
      <c r="AD39" s="52" t="e">
        <f t="shared" si="6"/>
        <v>#DIV/0!</v>
      </c>
      <c r="AE39" s="52" t="e">
        <f t="shared" si="6"/>
        <v>#DIV/0!</v>
      </c>
      <c r="AF39" s="52" t="e">
        <f t="shared" si="6"/>
        <v>#DIV/0!</v>
      </c>
      <c r="AG39" s="52" t="e">
        <f t="shared" si="6"/>
        <v>#DIV/0!</v>
      </c>
      <c r="AH39" s="52" t="e">
        <f t="shared" si="6"/>
        <v>#DIV/0!</v>
      </c>
      <c r="AI39" s="52" t="e">
        <f t="shared" si="6"/>
        <v>#DIV/0!</v>
      </c>
      <c r="AJ39" s="52" t="e">
        <f t="shared" si="6"/>
        <v>#DIV/0!</v>
      </c>
      <c r="AK39" s="52" t="e">
        <f t="shared" si="6"/>
        <v>#DIV/0!</v>
      </c>
      <c r="AL39" s="52" t="e">
        <f t="shared" si="6"/>
        <v>#DIV/0!</v>
      </c>
      <c r="AM39" s="52" t="e">
        <f t="shared" si="6"/>
        <v>#DIV/0!</v>
      </c>
      <c r="AN39" s="52" t="e">
        <f t="shared" si="6"/>
        <v>#DIV/0!</v>
      </c>
      <c r="AO39" s="52" t="e">
        <f t="shared" si="6"/>
        <v>#DIV/0!</v>
      </c>
      <c r="AP39" s="52" t="e">
        <f t="shared" si="6"/>
        <v>#DIV/0!</v>
      </c>
      <c r="AQ39" s="52" t="e">
        <f t="shared" si="6"/>
        <v>#DIV/0!</v>
      </c>
      <c r="AR39" s="52" t="e">
        <f t="shared" si="6"/>
        <v>#DIV/0!</v>
      </c>
    </row>
    <row r="41" spans="1:55" s="30" customFormat="1">
      <c r="A41" s="51" t="s">
        <v>107</v>
      </c>
      <c r="B41" s="30">
        <f>SUM(B61:B66)</f>
        <v>0</v>
      </c>
      <c r="C41" s="30" t="e">
        <f t="shared" ref="C41:E41" ca="1" si="7">C60</f>
        <v>#DIV/0!</v>
      </c>
      <c r="D41" s="30" t="e">
        <f t="shared" ca="1" si="7"/>
        <v>#DIV/0!</v>
      </c>
      <c r="E41" s="30" t="e">
        <f t="shared" ca="1" si="7"/>
        <v>#DIV/0!</v>
      </c>
      <c r="F41" s="30" t="e">
        <f ca="1">F60</f>
        <v>#DIV/0!</v>
      </c>
      <c r="G41" s="30" t="e">
        <f t="shared" ref="G41:AR41" ca="1" si="8">G60</f>
        <v>#DIV/0!</v>
      </c>
      <c r="H41" s="30" t="e">
        <f t="shared" ca="1" si="8"/>
        <v>#DIV/0!</v>
      </c>
      <c r="I41" s="30" t="e">
        <f t="shared" ca="1" si="8"/>
        <v>#DIV/0!</v>
      </c>
      <c r="J41" s="30" t="e">
        <f t="shared" ca="1" si="8"/>
        <v>#DIV/0!</v>
      </c>
      <c r="K41" s="30" t="e">
        <f t="shared" ca="1" si="8"/>
        <v>#DIV/0!</v>
      </c>
      <c r="L41" s="30" t="e">
        <f t="shared" ca="1" si="8"/>
        <v>#DIV/0!</v>
      </c>
      <c r="M41" s="30" t="e">
        <f t="shared" ca="1" si="8"/>
        <v>#DIV/0!</v>
      </c>
      <c r="N41" s="30" t="e">
        <f t="shared" ca="1" si="8"/>
        <v>#DIV/0!</v>
      </c>
      <c r="O41" s="30" t="e">
        <f t="shared" ca="1" si="8"/>
        <v>#DIV/0!</v>
      </c>
      <c r="P41" s="30" t="e">
        <f t="shared" ca="1" si="8"/>
        <v>#DIV/0!</v>
      </c>
      <c r="Q41" s="30" t="e">
        <f t="shared" ca="1" si="8"/>
        <v>#DIV/0!</v>
      </c>
      <c r="R41" s="30" t="e">
        <f t="shared" ca="1" si="8"/>
        <v>#DIV/0!</v>
      </c>
      <c r="S41" s="30" t="e">
        <f t="shared" ca="1" si="8"/>
        <v>#DIV/0!</v>
      </c>
      <c r="T41" s="30" t="e">
        <f t="shared" ca="1" si="8"/>
        <v>#DIV/0!</v>
      </c>
      <c r="U41" s="30" t="e">
        <f t="shared" ca="1" si="8"/>
        <v>#DIV/0!</v>
      </c>
      <c r="V41" s="30" t="e">
        <f t="shared" ca="1" si="8"/>
        <v>#DIV/0!</v>
      </c>
      <c r="W41" s="30" t="e">
        <f t="shared" ca="1" si="8"/>
        <v>#DIV/0!</v>
      </c>
      <c r="X41" s="30" t="e">
        <f t="shared" ca="1" si="8"/>
        <v>#DIV/0!</v>
      </c>
      <c r="Y41" s="30" t="e">
        <f t="shared" ca="1" si="8"/>
        <v>#DIV/0!</v>
      </c>
      <c r="Z41" s="30" t="e">
        <f t="shared" ca="1" si="8"/>
        <v>#DIV/0!</v>
      </c>
      <c r="AA41" s="30" t="e">
        <f t="shared" ca="1" si="8"/>
        <v>#DIV/0!</v>
      </c>
      <c r="AB41" s="30" t="e">
        <f t="shared" ca="1" si="8"/>
        <v>#DIV/0!</v>
      </c>
      <c r="AC41" s="30" t="e">
        <f t="shared" ca="1" si="8"/>
        <v>#DIV/0!</v>
      </c>
      <c r="AD41" s="30" t="e">
        <f t="shared" ca="1" si="8"/>
        <v>#DIV/0!</v>
      </c>
      <c r="AE41" s="30" t="e">
        <f t="shared" ca="1" si="8"/>
        <v>#DIV/0!</v>
      </c>
      <c r="AF41" s="30" t="e">
        <f t="shared" ca="1" si="8"/>
        <v>#DIV/0!</v>
      </c>
      <c r="AG41" s="30" t="e">
        <f t="shared" ca="1" si="8"/>
        <v>#DIV/0!</v>
      </c>
      <c r="AH41" s="30" t="e">
        <f t="shared" ca="1" si="8"/>
        <v>#DIV/0!</v>
      </c>
      <c r="AI41" s="30" t="e">
        <f t="shared" ca="1" si="8"/>
        <v>#DIV/0!</v>
      </c>
      <c r="AJ41" s="30" t="e">
        <f t="shared" ca="1" si="8"/>
        <v>#DIV/0!</v>
      </c>
      <c r="AK41" s="30" t="e">
        <f t="shared" ca="1" si="8"/>
        <v>#DIV/0!</v>
      </c>
      <c r="AL41" s="30" t="e">
        <f t="shared" ca="1" si="8"/>
        <v>#DIV/0!</v>
      </c>
      <c r="AM41" s="30" t="e">
        <f t="shared" ca="1" si="8"/>
        <v>#DIV/0!</v>
      </c>
      <c r="AN41" s="30" t="e">
        <f t="shared" ca="1" si="8"/>
        <v>#DIV/0!</v>
      </c>
      <c r="AO41" s="30" t="e">
        <f t="shared" ca="1" si="8"/>
        <v>#DIV/0!</v>
      </c>
      <c r="AP41" s="30" t="e">
        <f t="shared" ca="1" si="8"/>
        <v>#DIV/0!</v>
      </c>
      <c r="AQ41" s="30" t="e">
        <f t="shared" ca="1" si="8"/>
        <v>#DIV/0!</v>
      </c>
      <c r="AR41" s="30" t="e">
        <f t="shared" ca="1" si="8"/>
        <v>#DIV/0!</v>
      </c>
    </row>
    <row r="44" spans="1:55" s="11" customFormat="1">
      <c r="A44" s="11" t="s">
        <v>35</v>
      </c>
      <c r="F44" s="57" t="e">
        <f ca="1">F39-F41</f>
        <v>#DIV/0!</v>
      </c>
      <c r="G44" s="57" t="e">
        <f t="shared" ref="G44:AR44" ca="1" si="9">G39-G41</f>
        <v>#DIV/0!</v>
      </c>
      <c r="H44" s="57" t="e">
        <f t="shared" ca="1" si="9"/>
        <v>#DIV/0!</v>
      </c>
      <c r="I44" s="57" t="e">
        <f t="shared" ca="1" si="9"/>
        <v>#DIV/0!</v>
      </c>
      <c r="J44" s="57" t="e">
        <f t="shared" ca="1" si="9"/>
        <v>#DIV/0!</v>
      </c>
      <c r="K44" s="57" t="e">
        <f t="shared" ca="1" si="9"/>
        <v>#DIV/0!</v>
      </c>
      <c r="L44" s="57" t="e">
        <f t="shared" ca="1" si="9"/>
        <v>#DIV/0!</v>
      </c>
      <c r="M44" s="57" t="e">
        <f t="shared" ca="1" si="9"/>
        <v>#DIV/0!</v>
      </c>
      <c r="N44" s="57" t="e">
        <f t="shared" ca="1" si="9"/>
        <v>#DIV/0!</v>
      </c>
      <c r="O44" s="57" t="e">
        <f t="shared" ca="1" si="9"/>
        <v>#DIV/0!</v>
      </c>
      <c r="P44" s="57" t="e">
        <f t="shared" ca="1" si="9"/>
        <v>#DIV/0!</v>
      </c>
      <c r="Q44" s="57" t="e">
        <f t="shared" ca="1" si="9"/>
        <v>#DIV/0!</v>
      </c>
      <c r="R44" s="57" t="e">
        <f t="shared" ca="1" si="9"/>
        <v>#DIV/0!</v>
      </c>
      <c r="S44" s="57" t="e">
        <f t="shared" ca="1" si="9"/>
        <v>#DIV/0!</v>
      </c>
      <c r="T44" s="57" t="e">
        <f t="shared" ca="1" si="9"/>
        <v>#DIV/0!</v>
      </c>
      <c r="U44" s="57" t="e">
        <f t="shared" ca="1" si="9"/>
        <v>#DIV/0!</v>
      </c>
      <c r="V44" s="57" t="e">
        <f t="shared" ca="1" si="9"/>
        <v>#DIV/0!</v>
      </c>
      <c r="W44" s="57" t="e">
        <f t="shared" ca="1" si="9"/>
        <v>#DIV/0!</v>
      </c>
      <c r="X44" s="57" t="e">
        <f t="shared" ca="1" si="9"/>
        <v>#DIV/0!</v>
      </c>
      <c r="Y44" s="57" t="e">
        <f t="shared" ca="1" si="9"/>
        <v>#DIV/0!</v>
      </c>
      <c r="Z44" s="57" t="e">
        <f t="shared" ca="1" si="9"/>
        <v>#DIV/0!</v>
      </c>
      <c r="AA44" s="57" t="e">
        <f t="shared" ca="1" si="9"/>
        <v>#DIV/0!</v>
      </c>
      <c r="AB44" s="57" t="e">
        <f t="shared" ca="1" si="9"/>
        <v>#DIV/0!</v>
      </c>
      <c r="AC44" s="57" t="e">
        <f t="shared" ca="1" si="9"/>
        <v>#DIV/0!</v>
      </c>
      <c r="AD44" s="57" t="e">
        <f t="shared" ca="1" si="9"/>
        <v>#DIV/0!</v>
      </c>
      <c r="AE44" s="57" t="e">
        <f t="shared" ca="1" si="9"/>
        <v>#DIV/0!</v>
      </c>
      <c r="AF44" s="57" t="e">
        <f t="shared" ca="1" si="9"/>
        <v>#DIV/0!</v>
      </c>
      <c r="AG44" s="57" t="e">
        <f t="shared" ca="1" si="9"/>
        <v>#DIV/0!</v>
      </c>
      <c r="AH44" s="57" t="e">
        <f t="shared" ca="1" si="9"/>
        <v>#DIV/0!</v>
      </c>
      <c r="AI44" s="57" t="e">
        <f t="shared" ca="1" si="9"/>
        <v>#DIV/0!</v>
      </c>
      <c r="AJ44" s="57" t="e">
        <f t="shared" ca="1" si="9"/>
        <v>#DIV/0!</v>
      </c>
      <c r="AK44" s="57" t="e">
        <f t="shared" ca="1" si="9"/>
        <v>#DIV/0!</v>
      </c>
      <c r="AL44" s="57" t="e">
        <f t="shared" ca="1" si="9"/>
        <v>#DIV/0!</v>
      </c>
      <c r="AM44" s="57" t="e">
        <f t="shared" ca="1" si="9"/>
        <v>#DIV/0!</v>
      </c>
      <c r="AN44" s="57" t="e">
        <f t="shared" ca="1" si="9"/>
        <v>#DIV/0!</v>
      </c>
      <c r="AO44" s="57" t="e">
        <f t="shared" ca="1" si="9"/>
        <v>#DIV/0!</v>
      </c>
      <c r="AP44" s="57" t="e">
        <f t="shared" ca="1" si="9"/>
        <v>#DIV/0!</v>
      </c>
      <c r="AQ44" s="57" t="e">
        <f t="shared" ca="1" si="9"/>
        <v>#DIV/0!</v>
      </c>
      <c r="AR44" s="57" t="e">
        <f t="shared" ca="1" si="9"/>
        <v>#DIV/0!</v>
      </c>
    </row>
    <row r="46" spans="1:55">
      <c r="A46" s="42" t="s">
        <v>124</v>
      </c>
      <c r="F46" s="35" t="e">
        <f ca="1">F44*'HYP-SCENARIO-RES'!$B$27</f>
        <v>#DIV/0!</v>
      </c>
      <c r="G46" s="35" t="e">
        <f ca="1">G44*'HYP-SCENARIO-RES'!$B$27</f>
        <v>#DIV/0!</v>
      </c>
      <c r="H46" s="35" t="e">
        <f ca="1">H44*'HYP-SCENARIO-RES'!$B$27</f>
        <v>#DIV/0!</v>
      </c>
      <c r="I46" s="35" t="e">
        <f ca="1">I44*'HYP-SCENARIO-RES'!$B$27</f>
        <v>#DIV/0!</v>
      </c>
      <c r="J46" s="35" t="e">
        <f ca="1">J44*'HYP-SCENARIO-RES'!$B$27</f>
        <v>#DIV/0!</v>
      </c>
      <c r="K46" s="35" t="e">
        <f ca="1">K44*'HYP-SCENARIO-RES'!$B$27</f>
        <v>#DIV/0!</v>
      </c>
      <c r="L46" s="35" t="e">
        <f ca="1">L44*'HYP-SCENARIO-RES'!$B$27</f>
        <v>#DIV/0!</v>
      </c>
      <c r="M46" s="35" t="e">
        <f ca="1">M44*'HYP-SCENARIO-RES'!$B$27</f>
        <v>#DIV/0!</v>
      </c>
      <c r="N46" s="35" t="e">
        <f ca="1">N44*'HYP-SCENARIO-RES'!$B$27</f>
        <v>#DIV/0!</v>
      </c>
      <c r="O46" s="35" t="e">
        <f ca="1">O44*'HYP-SCENARIO-RES'!$B$27</f>
        <v>#DIV/0!</v>
      </c>
      <c r="P46" s="35" t="e">
        <f ca="1">P44*'HYP-SCENARIO-RES'!$B$27</f>
        <v>#DIV/0!</v>
      </c>
      <c r="Q46" s="35" t="e">
        <f ca="1">Q44*'HYP-SCENARIO-RES'!$B$27</f>
        <v>#DIV/0!</v>
      </c>
      <c r="R46" s="35" t="e">
        <f ca="1">R44*'HYP-SCENARIO-RES'!$B$27</f>
        <v>#DIV/0!</v>
      </c>
      <c r="S46" s="35" t="e">
        <f ca="1">S44*'HYP-SCENARIO-RES'!$B$27</f>
        <v>#DIV/0!</v>
      </c>
      <c r="T46" s="35" t="e">
        <f ca="1">T44*'HYP-SCENARIO-RES'!$B$27</f>
        <v>#DIV/0!</v>
      </c>
      <c r="U46" s="35" t="e">
        <f ca="1">U44*'HYP-SCENARIO-RES'!$B$27</f>
        <v>#DIV/0!</v>
      </c>
      <c r="V46" s="35" t="e">
        <f ca="1">V44*'HYP-SCENARIO-RES'!$B$27</f>
        <v>#DIV/0!</v>
      </c>
      <c r="W46" s="35" t="e">
        <f ca="1">W44*'HYP-SCENARIO-RES'!$B$27</f>
        <v>#DIV/0!</v>
      </c>
      <c r="X46" s="35" t="e">
        <f ca="1">X44*'HYP-SCENARIO-RES'!$B$27</f>
        <v>#DIV/0!</v>
      </c>
      <c r="Y46" s="35" t="e">
        <f ca="1">Y44*'HYP-SCENARIO-RES'!$B$27</f>
        <v>#DIV/0!</v>
      </c>
      <c r="Z46" s="35" t="e">
        <f ca="1">Z44*'HYP-SCENARIO-RES'!$B$27</f>
        <v>#DIV/0!</v>
      </c>
      <c r="AA46" s="35" t="e">
        <f ca="1">AA44*'HYP-SCENARIO-RES'!$B$27</f>
        <v>#DIV/0!</v>
      </c>
      <c r="AB46" s="35" t="e">
        <f ca="1">AB44*'HYP-SCENARIO-RES'!$B$27</f>
        <v>#DIV/0!</v>
      </c>
      <c r="AC46" s="35" t="e">
        <f ca="1">AC44*'HYP-SCENARIO-RES'!$B$27</f>
        <v>#DIV/0!</v>
      </c>
      <c r="AD46" s="35" t="e">
        <f ca="1">AD44*'HYP-SCENARIO-RES'!$B$27</f>
        <v>#DIV/0!</v>
      </c>
      <c r="AE46" s="35" t="e">
        <f ca="1">AE44*'HYP-SCENARIO-RES'!$B$27</f>
        <v>#DIV/0!</v>
      </c>
      <c r="AF46" s="35" t="e">
        <f ca="1">AF44*'HYP-SCENARIO-RES'!$B$27</f>
        <v>#DIV/0!</v>
      </c>
      <c r="AG46" s="35" t="e">
        <f ca="1">AG44*'HYP-SCENARIO-RES'!$B$27</f>
        <v>#DIV/0!</v>
      </c>
      <c r="AH46" s="35" t="e">
        <f ca="1">AH44*'HYP-SCENARIO-RES'!$B$27</f>
        <v>#DIV/0!</v>
      </c>
      <c r="AI46" s="35" t="e">
        <f ca="1">AI44*'HYP-SCENARIO-RES'!$B$27</f>
        <v>#DIV/0!</v>
      </c>
      <c r="AJ46" s="35" t="e">
        <f ca="1">AJ44*'HYP-SCENARIO-RES'!$B$27</f>
        <v>#DIV/0!</v>
      </c>
      <c r="AK46" s="35" t="e">
        <f ca="1">AK44*'HYP-SCENARIO-RES'!$B$27</f>
        <v>#DIV/0!</v>
      </c>
      <c r="AL46" s="35" t="e">
        <f ca="1">AL44*'HYP-SCENARIO-RES'!$B$27</f>
        <v>#DIV/0!</v>
      </c>
      <c r="AM46" s="35" t="e">
        <f ca="1">AM44*'HYP-SCENARIO-RES'!$B$27</f>
        <v>#DIV/0!</v>
      </c>
      <c r="AN46" s="35" t="e">
        <f ca="1">AN44*'HYP-SCENARIO-RES'!$B$27</f>
        <v>#DIV/0!</v>
      </c>
      <c r="AO46" s="35" t="e">
        <f ca="1">AO44*'HYP-SCENARIO-RES'!$B$27</f>
        <v>#DIV/0!</v>
      </c>
      <c r="AP46" s="35" t="e">
        <f ca="1">AP44*'HYP-SCENARIO-RES'!$B$27</f>
        <v>#DIV/0!</v>
      </c>
      <c r="AQ46" s="35" t="e">
        <f ca="1">AQ44*'HYP-SCENARIO-RES'!$B$27</f>
        <v>#DIV/0!</v>
      </c>
      <c r="AR46" s="35" t="e">
        <f ca="1">AR44*'HYP-SCENARIO-RES'!$B$27</f>
        <v>#DIV/0!</v>
      </c>
    </row>
    <row r="48" spans="1:55" s="11" customFormat="1">
      <c r="A48" s="11" t="s">
        <v>36</v>
      </c>
      <c r="F48" s="57" t="e">
        <f ca="1">F44-F46</f>
        <v>#DIV/0!</v>
      </c>
      <c r="G48" s="57" t="e">
        <f t="shared" ref="G48:AR48" ca="1" si="10">G44-G46</f>
        <v>#DIV/0!</v>
      </c>
      <c r="H48" s="57" t="e">
        <f t="shared" ca="1" si="10"/>
        <v>#DIV/0!</v>
      </c>
      <c r="I48" s="57" t="e">
        <f t="shared" ca="1" si="10"/>
        <v>#DIV/0!</v>
      </c>
      <c r="J48" s="57" t="e">
        <f t="shared" ca="1" si="10"/>
        <v>#DIV/0!</v>
      </c>
      <c r="K48" s="57" t="e">
        <f t="shared" ca="1" si="10"/>
        <v>#DIV/0!</v>
      </c>
      <c r="L48" s="57" t="e">
        <f t="shared" ca="1" si="10"/>
        <v>#DIV/0!</v>
      </c>
      <c r="M48" s="57" t="e">
        <f t="shared" ca="1" si="10"/>
        <v>#DIV/0!</v>
      </c>
      <c r="N48" s="57" t="e">
        <f t="shared" ca="1" si="10"/>
        <v>#DIV/0!</v>
      </c>
      <c r="O48" s="57" t="e">
        <f t="shared" ca="1" si="10"/>
        <v>#DIV/0!</v>
      </c>
      <c r="P48" s="57" t="e">
        <f t="shared" ca="1" si="10"/>
        <v>#DIV/0!</v>
      </c>
      <c r="Q48" s="57" t="e">
        <f t="shared" ca="1" si="10"/>
        <v>#DIV/0!</v>
      </c>
      <c r="R48" s="57" t="e">
        <f t="shared" ca="1" si="10"/>
        <v>#DIV/0!</v>
      </c>
      <c r="S48" s="57" t="e">
        <f t="shared" ca="1" si="10"/>
        <v>#DIV/0!</v>
      </c>
      <c r="T48" s="57" t="e">
        <f t="shared" ca="1" si="10"/>
        <v>#DIV/0!</v>
      </c>
      <c r="U48" s="57" t="e">
        <f t="shared" ca="1" si="10"/>
        <v>#DIV/0!</v>
      </c>
      <c r="V48" s="57" t="e">
        <f t="shared" ca="1" si="10"/>
        <v>#DIV/0!</v>
      </c>
      <c r="W48" s="57" t="e">
        <f t="shared" ca="1" si="10"/>
        <v>#DIV/0!</v>
      </c>
      <c r="X48" s="57" t="e">
        <f t="shared" ca="1" si="10"/>
        <v>#DIV/0!</v>
      </c>
      <c r="Y48" s="57" t="e">
        <f t="shared" ca="1" si="10"/>
        <v>#DIV/0!</v>
      </c>
      <c r="Z48" s="57" t="e">
        <f t="shared" ca="1" si="10"/>
        <v>#DIV/0!</v>
      </c>
      <c r="AA48" s="57" t="e">
        <f t="shared" ca="1" si="10"/>
        <v>#DIV/0!</v>
      </c>
      <c r="AB48" s="57" t="e">
        <f t="shared" ca="1" si="10"/>
        <v>#DIV/0!</v>
      </c>
      <c r="AC48" s="57" t="e">
        <f t="shared" ca="1" si="10"/>
        <v>#DIV/0!</v>
      </c>
      <c r="AD48" s="57" t="e">
        <f t="shared" ca="1" si="10"/>
        <v>#DIV/0!</v>
      </c>
      <c r="AE48" s="57" t="e">
        <f t="shared" ca="1" si="10"/>
        <v>#DIV/0!</v>
      </c>
      <c r="AF48" s="57" t="e">
        <f t="shared" ca="1" si="10"/>
        <v>#DIV/0!</v>
      </c>
      <c r="AG48" s="57" t="e">
        <f t="shared" ca="1" si="10"/>
        <v>#DIV/0!</v>
      </c>
      <c r="AH48" s="57" t="e">
        <f t="shared" ca="1" si="10"/>
        <v>#DIV/0!</v>
      </c>
      <c r="AI48" s="57" t="e">
        <f t="shared" ca="1" si="10"/>
        <v>#DIV/0!</v>
      </c>
      <c r="AJ48" s="57" t="e">
        <f t="shared" ca="1" si="10"/>
        <v>#DIV/0!</v>
      </c>
      <c r="AK48" s="57" t="e">
        <f t="shared" ca="1" si="10"/>
        <v>#DIV/0!</v>
      </c>
      <c r="AL48" s="57" t="e">
        <f t="shared" ca="1" si="10"/>
        <v>#DIV/0!</v>
      </c>
      <c r="AM48" s="57" t="e">
        <f t="shared" ca="1" si="10"/>
        <v>#DIV/0!</v>
      </c>
      <c r="AN48" s="57" t="e">
        <f t="shared" ca="1" si="10"/>
        <v>#DIV/0!</v>
      </c>
      <c r="AO48" s="57" t="e">
        <f t="shared" ca="1" si="10"/>
        <v>#DIV/0!</v>
      </c>
      <c r="AP48" s="57" t="e">
        <f t="shared" ca="1" si="10"/>
        <v>#DIV/0!</v>
      </c>
      <c r="AQ48" s="57" t="e">
        <f t="shared" ca="1" si="10"/>
        <v>#DIV/0!</v>
      </c>
      <c r="AR48" s="57" t="e">
        <f t="shared" ca="1" si="10"/>
        <v>#DIV/0!</v>
      </c>
    </row>
    <row r="50" spans="1:44" s="30" customFormat="1">
      <c r="A50" s="30" t="s">
        <v>39</v>
      </c>
      <c r="B50" s="36">
        <f t="shared" ref="B50:D50" ca="1" si="11">SUM(B51:B58)</f>
        <v>0</v>
      </c>
      <c r="C50" s="36">
        <f t="shared" ca="1" si="11"/>
        <v>0</v>
      </c>
      <c r="D50" s="36">
        <f t="shared" ca="1" si="11"/>
        <v>0</v>
      </c>
      <c r="E50" s="36">
        <f ca="1">SUM(E51:E58)</f>
        <v>0</v>
      </c>
      <c r="F50" s="36">
        <f t="shared" ref="F50:AR50" ca="1" si="12">SUM(F51:F58)</f>
        <v>0</v>
      </c>
      <c r="G50" s="36">
        <f t="shared" ca="1" si="12"/>
        <v>0</v>
      </c>
      <c r="H50" s="36">
        <f t="shared" ca="1" si="12"/>
        <v>0</v>
      </c>
      <c r="I50" s="36">
        <f t="shared" si="12"/>
        <v>0</v>
      </c>
      <c r="J50" s="36">
        <f t="shared" si="12"/>
        <v>0</v>
      </c>
      <c r="K50" s="36">
        <f t="shared" si="12"/>
        <v>0</v>
      </c>
      <c r="L50" s="36">
        <f t="shared" si="12"/>
        <v>0</v>
      </c>
      <c r="M50" s="36">
        <f t="shared" si="12"/>
        <v>0</v>
      </c>
      <c r="N50" s="36">
        <f t="shared" si="12"/>
        <v>0</v>
      </c>
      <c r="O50" s="36">
        <f t="shared" si="12"/>
        <v>0</v>
      </c>
      <c r="P50" s="36">
        <f t="shared" si="12"/>
        <v>0</v>
      </c>
      <c r="Q50" s="36">
        <f t="shared" si="12"/>
        <v>0</v>
      </c>
      <c r="R50" s="36">
        <f t="shared" si="12"/>
        <v>0</v>
      </c>
      <c r="S50" s="36">
        <f t="shared" si="12"/>
        <v>0</v>
      </c>
      <c r="T50" s="36">
        <f t="shared" si="12"/>
        <v>0</v>
      </c>
      <c r="U50" s="36">
        <f t="shared" si="12"/>
        <v>0</v>
      </c>
      <c r="V50" s="36">
        <f t="shared" si="12"/>
        <v>0</v>
      </c>
      <c r="W50" s="36">
        <f t="shared" si="12"/>
        <v>0</v>
      </c>
      <c r="X50" s="36">
        <f t="shared" si="12"/>
        <v>0</v>
      </c>
      <c r="Y50" s="36">
        <f t="shared" si="12"/>
        <v>0</v>
      </c>
      <c r="Z50" s="36">
        <f t="shared" si="12"/>
        <v>0</v>
      </c>
      <c r="AA50" s="36">
        <f t="shared" si="12"/>
        <v>0</v>
      </c>
      <c r="AB50" s="36">
        <f t="shared" si="12"/>
        <v>0</v>
      </c>
      <c r="AC50" s="36">
        <f t="shared" si="12"/>
        <v>0</v>
      </c>
      <c r="AD50" s="36">
        <f t="shared" si="12"/>
        <v>0</v>
      </c>
      <c r="AE50" s="36">
        <f t="shared" si="12"/>
        <v>0</v>
      </c>
      <c r="AF50" s="36">
        <f t="shared" si="12"/>
        <v>0</v>
      </c>
      <c r="AG50" s="36">
        <f t="shared" si="12"/>
        <v>0</v>
      </c>
      <c r="AH50" s="36">
        <f t="shared" si="12"/>
        <v>0</v>
      </c>
      <c r="AI50" s="36">
        <f t="shared" si="12"/>
        <v>0</v>
      </c>
      <c r="AJ50" s="36">
        <f t="shared" si="12"/>
        <v>0</v>
      </c>
      <c r="AK50" s="36">
        <f t="shared" si="12"/>
        <v>0</v>
      </c>
      <c r="AL50" s="36">
        <f t="shared" si="12"/>
        <v>0</v>
      </c>
      <c r="AM50" s="36">
        <f t="shared" si="12"/>
        <v>0</v>
      </c>
      <c r="AN50" s="36">
        <f t="shared" si="12"/>
        <v>0</v>
      </c>
      <c r="AO50" s="36">
        <f t="shared" si="12"/>
        <v>0</v>
      </c>
      <c r="AP50" s="36">
        <f t="shared" si="12"/>
        <v>0</v>
      </c>
      <c r="AQ50" s="36">
        <f t="shared" si="12"/>
        <v>0</v>
      </c>
      <c r="AR50" s="36">
        <f t="shared" si="12"/>
        <v>0</v>
      </c>
    </row>
    <row r="51" spans="1:44">
      <c r="A51" s="2" t="s">
        <v>140</v>
      </c>
      <c r="B51" s="35">
        <f ca="1">SUM(C51:AL51)</f>
        <v>0</v>
      </c>
      <c r="C51" s="35">
        <f ca="1">SUMIF('HYP-SCENARIO-RES'!$A$64:$D$69,"année 0",'HYP-SCENARIO-RES'!$C$64:$D$69)</f>
        <v>0</v>
      </c>
      <c r="D51" s="35">
        <f ca="1">SUMIF('HYP-SCENARIO-RES'!$A$64:$D$69,"année 1",'HYP-SCENARIO-RES'!$C$64:$D$69)</f>
        <v>0</v>
      </c>
      <c r="E51" s="35">
        <f ca="1">SUMIF('HYP-SCENARIO-RES'!$A$64:$D$69,"année 2",'HYP-SCENARIO-RES'!$C$64:$D$69)</f>
        <v>0</v>
      </c>
      <c r="F51" s="35">
        <f ca="1">SUMIF('HYP-SCENARIO-RES'!$A$64:$D$69,"année 3",'HYP-SCENARIO-RES'!$C$64:$D$69)</f>
        <v>0</v>
      </c>
      <c r="G51" s="35">
        <f ca="1">SUMIF('HYP-SCENARIO-RES'!$A$64:$D$69,"année 4",'HYP-SCENARIO-RES'!$C$64:$D$69)</f>
        <v>0</v>
      </c>
      <c r="H51" s="35">
        <f ca="1">SUMIF('HYP-SCENARIO-RES'!$A$64:$D$69,"année 5",'HYP-SCENARIO-RES'!$C$64:$D$69)</f>
        <v>0</v>
      </c>
    </row>
    <row r="52" spans="1:44">
      <c r="A52" s="42" t="s">
        <v>141</v>
      </c>
      <c r="B52" s="35">
        <f t="shared" ref="B52" ca="1" si="13">SUM(C52:AL52)</f>
        <v>0</v>
      </c>
      <c r="C52" s="35">
        <f ca="1">-'HYP-SCENARIO-RES'!$D$71*(ModèleCalcCompar!C51)</f>
        <v>0</v>
      </c>
      <c r="D52" s="35">
        <f ca="1">-'HYP-SCENARIO-RES'!$D$71*(ModèleCalcCompar!D51)</f>
        <v>0</v>
      </c>
      <c r="E52" s="35">
        <f ca="1">-'HYP-SCENARIO-RES'!$D$71*(ModèleCalcCompar!E51)</f>
        <v>0</v>
      </c>
      <c r="F52" s="35">
        <f ca="1">-'HYP-SCENARIO-RES'!$D$71*(ModèleCalcCompar!F49)+(ModèleCalcCompar!F51)*'HYP-SCENARIO-RES'!$D$96</f>
        <v>0</v>
      </c>
      <c r="G52" s="35">
        <f ca="1">-'HYP-SCENARIO-RES'!$D$71*(ModèleCalcCompar!G49)+(ModèleCalcCompar!G51)*'HYP-SCENARIO-RES'!$D$96</f>
        <v>0</v>
      </c>
      <c r="H52" s="35">
        <f ca="1">-'HYP-SCENARIO-RES'!$D$71*(ModèleCalcCompar!H49)+(ModèleCalcCompar!H51)*'HYP-SCENARIO-RES'!$D$96</f>
        <v>0</v>
      </c>
    </row>
    <row r="53" spans="1:44">
      <c r="A53" s="2" t="s">
        <v>79</v>
      </c>
      <c r="B53" s="35">
        <f t="shared" ref="B53:B58" ca="1" si="14">SUM(C53:AL53)</f>
        <v>0</v>
      </c>
      <c r="C53" s="35">
        <f ca="1">SUMIF('HYP-SCENARIO-RES'!$A$89:$D$94,"année 0",'HYP-SCENARIO-RES'!$C$89:$D$94)</f>
        <v>0</v>
      </c>
      <c r="D53" s="35">
        <f ca="1">SUMIF('HYP-SCENARIO-RES'!$A$89:$D$94,"année 1",'HYP-SCENARIO-RES'!$C$89:$D$94)</f>
        <v>0</v>
      </c>
      <c r="E53" s="35">
        <f ca="1">SUMIF('HYP-SCENARIO-RES'!$A$89:$D$94,"année 2",'HYP-SCENARIO-RES'!$C$89:$D$94)</f>
        <v>0</v>
      </c>
      <c r="F53" s="35">
        <f ca="1">SUMIF('HYP-SCENARIO-RES'!$A$89:$D$94,"année 3",'HYP-SCENARIO-RES'!$C$89:$D$94)</f>
        <v>0</v>
      </c>
      <c r="G53" s="35">
        <f ca="1">SUMIF('HYP-SCENARIO-RES'!$A$89:$D$94,"année 4",'HYP-SCENARIO-RES'!$C$89:$D$94)</f>
        <v>0</v>
      </c>
      <c r="H53" s="35">
        <f ca="1">SUMIF('HYP-SCENARIO-RES'!$A$89:$D$94,"année 5",'HYP-SCENARIO-RES'!$C$89:$D$94)</f>
        <v>0</v>
      </c>
    </row>
    <row r="54" spans="1:44">
      <c r="A54" s="42" t="s">
        <v>108</v>
      </c>
      <c r="B54" s="35">
        <f t="shared" ca="1" si="14"/>
        <v>0</v>
      </c>
      <c r="C54" s="35">
        <f ca="1">-(ModèleCalcCompar!C53)*'HYP-SCENARIO-RES'!$D$96</f>
        <v>0</v>
      </c>
      <c r="D54" s="35">
        <f ca="1">-(ModèleCalcCompar!D53)*'HYP-SCENARIO-RES'!$D$96</f>
        <v>0</v>
      </c>
      <c r="E54" s="35">
        <f ca="1">-(ModèleCalcCompar!E53)*'HYP-SCENARIO-RES'!$D$96</f>
        <v>0</v>
      </c>
      <c r="F54" s="35">
        <f ca="1">-'HYP-SCENARIO-RES'!$D$71*(ModèleCalcCompar!F51)+(ModèleCalcCompar!F53)*'HYP-SCENARIO-RES'!$D$96</f>
        <v>0</v>
      </c>
      <c r="G54" s="35">
        <f ca="1">-'HYP-SCENARIO-RES'!$D$71*(ModèleCalcCompar!G51)+(ModèleCalcCompar!G53)*'HYP-SCENARIO-RES'!$D$96</f>
        <v>0</v>
      </c>
      <c r="H54" s="35">
        <f ca="1">-'HYP-SCENARIO-RES'!$D$71*(ModèleCalcCompar!H51)+(ModèleCalcCompar!H53)*'HYP-SCENARIO-RES'!$D$96</f>
        <v>0</v>
      </c>
    </row>
    <row r="55" spans="1:44">
      <c r="A55" s="2" t="s">
        <v>116</v>
      </c>
      <c r="B55" s="35">
        <f t="shared" si="14"/>
        <v>0</v>
      </c>
      <c r="F55" s="2">
        <f>IF('HYP-SCENARIO-RES'!$D$78=ModèleCalcCompar!F$1,'HYP-SCENARIO-RES'!$D$77,0)</f>
        <v>0</v>
      </c>
      <c r="G55" s="2">
        <f>IF('HYP-SCENARIO-RES'!$D$78=ModèleCalcCompar!G$1,'HYP-SCENARIO-RES'!$D$77,0)</f>
        <v>0</v>
      </c>
      <c r="H55" s="2">
        <f>IF('HYP-SCENARIO-RES'!$D$78=ModèleCalcCompar!H$1,'HYP-SCENARIO-RES'!$D$77,0)</f>
        <v>0</v>
      </c>
      <c r="I55" s="2">
        <f>IF('HYP-SCENARIO-RES'!$D$78=ModèleCalcCompar!I$1,'HYP-SCENARIO-RES'!$D$77,0)</f>
        <v>0</v>
      </c>
      <c r="J55" s="2">
        <f>IF('HYP-SCENARIO-RES'!$D$78=ModèleCalcCompar!J$1,'HYP-SCENARIO-RES'!$D$77,0)</f>
        <v>0</v>
      </c>
      <c r="K55" s="2">
        <f>IF('HYP-SCENARIO-RES'!$D$78=ModèleCalcCompar!K$1,'HYP-SCENARIO-RES'!$D$77,0)</f>
        <v>0</v>
      </c>
      <c r="L55" s="2">
        <f>IF('HYP-SCENARIO-RES'!$D$78=ModèleCalcCompar!L$1,'HYP-SCENARIO-RES'!$D$77,0)</f>
        <v>0</v>
      </c>
      <c r="M55" s="2">
        <f>IF('HYP-SCENARIO-RES'!$D$78=ModèleCalcCompar!M$1,'HYP-SCENARIO-RES'!$D$77,0)</f>
        <v>0</v>
      </c>
      <c r="N55" s="2">
        <f>IF('HYP-SCENARIO-RES'!$D$78=ModèleCalcCompar!N$1,'HYP-SCENARIO-RES'!$D$77,0)</f>
        <v>0</v>
      </c>
      <c r="O55" s="2">
        <f>IF('HYP-SCENARIO-RES'!$D$78=ModèleCalcCompar!O$1,'HYP-SCENARIO-RES'!$D$77,0)</f>
        <v>0</v>
      </c>
      <c r="P55" s="2">
        <f>IF('HYP-SCENARIO-RES'!$D$78=ModèleCalcCompar!P$1,'HYP-SCENARIO-RES'!$D$77,0)</f>
        <v>0</v>
      </c>
      <c r="Q55" s="2">
        <f>IF('HYP-SCENARIO-RES'!$D$78=ModèleCalcCompar!Q$1,'HYP-SCENARIO-RES'!$D$77,0)</f>
        <v>0</v>
      </c>
      <c r="R55" s="2">
        <f>IF('HYP-SCENARIO-RES'!$D$78=ModèleCalcCompar!R$1,'HYP-SCENARIO-RES'!$D$77,0)</f>
        <v>0</v>
      </c>
      <c r="S55" s="2">
        <f>IF('HYP-SCENARIO-RES'!$D$78=ModèleCalcCompar!S$1,'HYP-SCENARIO-RES'!$D$77,0)</f>
        <v>0</v>
      </c>
      <c r="T55" s="2">
        <f>IF('HYP-SCENARIO-RES'!$D$78=ModèleCalcCompar!T$1,'HYP-SCENARIO-RES'!$D$77,0)</f>
        <v>0</v>
      </c>
      <c r="U55" s="2">
        <f>IF('HYP-SCENARIO-RES'!$D$78=ModèleCalcCompar!U$1,'HYP-SCENARIO-RES'!$D$77,0)</f>
        <v>0</v>
      </c>
      <c r="V55" s="2">
        <f>IF('HYP-SCENARIO-RES'!$D$78=ModèleCalcCompar!V$1,'HYP-SCENARIO-RES'!$D$77,0)</f>
        <v>0</v>
      </c>
      <c r="W55" s="2">
        <f>IF('HYP-SCENARIO-RES'!$D$78=ModèleCalcCompar!W$1,'HYP-SCENARIO-RES'!$D$77,0)</f>
        <v>0</v>
      </c>
      <c r="X55" s="2">
        <f>IF('HYP-SCENARIO-RES'!$D$78=ModèleCalcCompar!X$1,'HYP-SCENARIO-RES'!$D$77,0)</f>
        <v>0</v>
      </c>
      <c r="Y55" s="2">
        <f>IF('HYP-SCENARIO-RES'!$D$78=ModèleCalcCompar!Y$1,'HYP-SCENARIO-RES'!$D$77,0)</f>
        <v>0</v>
      </c>
      <c r="Z55" s="2">
        <f>IF('HYP-SCENARIO-RES'!$D$78=ModèleCalcCompar!Z$1,'HYP-SCENARIO-RES'!$D$77,0)</f>
        <v>0</v>
      </c>
      <c r="AA55" s="2">
        <f>IF('HYP-SCENARIO-RES'!$D$78=ModèleCalcCompar!AA$1,'HYP-SCENARIO-RES'!$D$77,0)</f>
        <v>0</v>
      </c>
      <c r="AB55" s="2">
        <f>IF('HYP-SCENARIO-RES'!$D$78=ModèleCalcCompar!AB$1,'HYP-SCENARIO-RES'!$D$77,0)</f>
        <v>0</v>
      </c>
      <c r="AC55" s="2">
        <f>IF('HYP-SCENARIO-RES'!$D$78=ModèleCalcCompar!AC$1,'HYP-SCENARIO-RES'!$D$77,0)</f>
        <v>0</v>
      </c>
      <c r="AD55" s="2">
        <f>IF('HYP-SCENARIO-RES'!$D$78=ModèleCalcCompar!AD$1,'HYP-SCENARIO-RES'!$D$77,0)</f>
        <v>0</v>
      </c>
      <c r="AE55" s="2">
        <f>IF('HYP-SCENARIO-RES'!$D$78=ModèleCalcCompar!AE$1,'HYP-SCENARIO-RES'!$D$77,0)</f>
        <v>0</v>
      </c>
      <c r="AF55" s="2">
        <f>IF('HYP-SCENARIO-RES'!$D$78=ModèleCalcCompar!AF$1,'HYP-SCENARIO-RES'!$D$77,0)</f>
        <v>0</v>
      </c>
      <c r="AG55" s="2">
        <f>IF('HYP-SCENARIO-RES'!$D$78=ModèleCalcCompar!AG$1,'HYP-SCENARIO-RES'!$D$77,0)</f>
        <v>0</v>
      </c>
      <c r="AH55" s="2">
        <f>IF('HYP-SCENARIO-RES'!$D$78=ModèleCalcCompar!AH$1,'HYP-SCENARIO-RES'!$D$77,0)</f>
        <v>0</v>
      </c>
      <c r="AI55" s="2">
        <f>IF('HYP-SCENARIO-RES'!$D$78=ModèleCalcCompar!AI$1,'HYP-SCENARIO-RES'!$D$77,0)</f>
        <v>0</v>
      </c>
      <c r="AJ55" s="2">
        <f>IF('HYP-SCENARIO-RES'!$D$78=ModèleCalcCompar!AJ$1,'HYP-SCENARIO-RES'!$D$77,0)</f>
        <v>0</v>
      </c>
      <c r="AK55" s="2">
        <f>IF('HYP-SCENARIO-RES'!$D$78=ModèleCalcCompar!AK$1,'HYP-SCENARIO-RES'!$D$77,0)</f>
        <v>0</v>
      </c>
      <c r="AL55" s="2">
        <f>IF('HYP-SCENARIO-RES'!$D$78=ModèleCalcCompar!AL$1,'HYP-SCENARIO-RES'!$D$77,0)</f>
        <v>0</v>
      </c>
      <c r="AM55" s="2">
        <f>IF('HYP-SCENARIO-RES'!$D$78=ModèleCalcCompar!AM$1,'HYP-SCENARIO-RES'!$D$77,0)</f>
        <v>0</v>
      </c>
      <c r="AN55" s="2">
        <f>IF('HYP-SCENARIO-RES'!$D$78=ModèleCalcCompar!AN$1,'HYP-SCENARIO-RES'!$D$77,0)</f>
        <v>0</v>
      </c>
      <c r="AO55" s="2">
        <f>IF('HYP-SCENARIO-RES'!$D$78=ModèleCalcCompar!AO$1,'HYP-SCENARIO-RES'!$D$77,0)</f>
        <v>0</v>
      </c>
      <c r="AP55" s="2">
        <f>IF('HYP-SCENARIO-RES'!$D$78=ModèleCalcCompar!AP$1,'HYP-SCENARIO-RES'!$D$77,0)</f>
        <v>0</v>
      </c>
      <c r="AQ55" s="2">
        <f>IF('HYP-SCENARIO-RES'!$D$78=ModèleCalcCompar!AQ$1,'HYP-SCENARIO-RES'!$D$77,0)</f>
        <v>0</v>
      </c>
    </row>
    <row r="56" spans="1:44" s="11" customFormat="1">
      <c r="A56" s="2" t="s">
        <v>117</v>
      </c>
      <c r="B56" s="35">
        <f t="shared" si="14"/>
        <v>0</v>
      </c>
      <c r="F56" s="2">
        <f>IF('HYP-SCENARIO-RES'!$D$82=ModèleCalcCompar!F$1,'HYP-SCENARIO-RES'!$D$81,0)</f>
        <v>0</v>
      </c>
      <c r="G56" s="2">
        <f>IF('HYP-SCENARIO-RES'!$D$82=ModèleCalcCompar!G$1,'HYP-SCENARIO-RES'!$D$81,0)</f>
        <v>0</v>
      </c>
      <c r="H56" s="2">
        <f>IF('HYP-SCENARIO-RES'!$D$82=ModèleCalcCompar!H$1,'HYP-SCENARIO-RES'!$D$81,0)</f>
        <v>0</v>
      </c>
      <c r="I56" s="2">
        <f>IF('HYP-SCENARIO-RES'!$D$82=ModèleCalcCompar!I$1,'HYP-SCENARIO-RES'!$D$81,0)</f>
        <v>0</v>
      </c>
      <c r="J56" s="2">
        <f>IF('HYP-SCENARIO-RES'!$D$82=ModèleCalcCompar!J$1,'HYP-SCENARIO-RES'!$D$81,0)</f>
        <v>0</v>
      </c>
      <c r="K56" s="2">
        <f>IF('HYP-SCENARIO-RES'!$D$82=ModèleCalcCompar!K$1,'HYP-SCENARIO-RES'!$D$81,0)</f>
        <v>0</v>
      </c>
      <c r="L56" s="2">
        <f>IF('HYP-SCENARIO-RES'!$D$82=ModèleCalcCompar!L$1,'HYP-SCENARIO-RES'!$D$81,0)</f>
        <v>0</v>
      </c>
      <c r="M56" s="2">
        <f>IF('HYP-SCENARIO-RES'!$D$82=ModèleCalcCompar!M$1,'HYP-SCENARIO-RES'!$D$81,0)</f>
        <v>0</v>
      </c>
      <c r="N56" s="2">
        <f>IF('HYP-SCENARIO-RES'!$D$82=ModèleCalcCompar!N$1,'HYP-SCENARIO-RES'!$D$81,0)</f>
        <v>0</v>
      </c>
      <c r="O56" s="2">
        <f>IF('HYP-SCENARIO-RES'!$D$82=ModèleCalcCompar!O$1,'HYP-SCENARIO-RES'!$D$81,0)</f>
        <v>0</v>
      </c>
      <c r="P56" s="2">
        <f>IF('HYP-SCENARIO-RES'!$D$82=ModèleCalcCompar!P$1,'HYP-SCENARIO-RES'!$D$81,0)</f>
        <v>0</v>
      </c>
      <c r="Q56" s="2">
        <f>IF('HYP-SCENARIO-RES'!$D$82=ModèleCalcCompar!Q$1,'HYP-SCENARIO-RES'!$D$81,0)</f>
        <v>0</v>
      </c>
      <c r="R56" s="2">
        <f>IF('HYP-SCENARIO-RES'!$D$82=ModèleCalcCompar!R$1,'HYP-SCENARIO-RES'!$D$81,0)</f>
        <v>0</v>
      </c>
      <c r="S56" s="2">
        <f>IF('HYP-SCENARIO-RES'!$D$82=ModèleCalcCompar!S$1,'HYP-SCENARIO-RES'!$D$81,0)</f>
        <v>0</v>
      </c>
      <c r="T56" s="2">
        <f>IF('HYP-SCENARIO-RES'!$D$82=ModèleCalcCompar!T$1,'HYP-SCENARIO-RES'!$D$81,0)</f>
        <v>0</v>
      </c>
      <c r="U56" s="2">
        <f>IF('HYP-SCENARIO-RES'!$D$82=ModèleCalcCompar!U$1,'HYP-SCENARIO-RES'!$D$81,0)</f>
        <v>0</v>
      </c>
      <c r="V56" s="2">
        <f>IF('HYP-SCENARIO-RES'!$D$82=ModèleCalcCompar!V$1,'HYP-SCENARIO-RES'!$D$81,0)</f>
        <v>0</v>
      </c>
      <c r="W56" s="2">
        <f>IF('HYP-SCENARIO-RES'!$D$82=ModèleCalcCompar!W$1,'HYP-SCENARIO-RES'!$D$81,0)</f>
        <v>0</v>
      </c>
      <c r="X56" s="2">
        <f>IF('HYP-SCENARIO-RES'!$D$82=ModèleCalcCompar!X$1,'HYP-SCENARIO-RES'!$D$81,0)</f>
        <v>0</v>
      </c>
      <c r="Y56" s="2">
        <f>IF('HYP-SCENARIO-RES'!$D$82=ModèleCalcCompar!Y$1,'HYP-SCENARIO-RES'!$D$81,0)</f>
        <v>0</v>
      </c>
      <c r="Z56" s="2">
        <f>IF('HYP-SCENARIO-RES'!$D$82=ModèleCalcCompar!Z$1,'HYP-SCENARIO-RES'!$D$81,0)</f>
        <v>0</v>
      </c>
      <c r="AA56" s="2">
        <f>IF('HYP-SCENARIO-RES'!$D$82=ModèleCalcCompar!AA$1,'HYP-SCENARIO-RES'!$D$81,0)</f>
        <v>0</v>
      </c>
      <c r="AB56" s="2">
        <f>IF('HYP-SCENARIO-RES'!$D$82=ModèleCalcCompar!AB$1,'HYP-SCENARIO-RES'!$D$81,0)</f>
        <v>0</v>
      </c>
      <c r="AC56" s="2">
        <f>IF('HYP-SCENARIO-RES'!$D$82=ModèleCalcCompar!AC$1,'HYP-SCENARIO-RES'!$D$81,0)</f>
        <v>0</v>
      </c>
      <c r="AD56" s="2">
        <f>IF('HYP-SCENARIO-RES'!$D$82=ModèleCalcCompar!AD$1,'HYP-SCENARIO-RES'!$D$81,0)</f>
        <v>0</v>
      </c>
      <c r="AE56" s="2">
        <f>IF('HYP-SCENARIO-RES'!$D$82=ModèleCalcCompar!AE$1,'HYP-SCENARIO-RES'!$D$81,0)</f>
        <v>0</v>
      </c>
      <c r="AF56" s="2">
        <f>IF('HYP-SCENARIO-RES'!$D$82=ModèleCalcCompar!AF$1,'HYP-SCENARIO-RES'!$D$81,0)</f>
        <v>0</v>
      </c>
      <c r="AG56" s="2">
        <f>IF('HYP-SCENARIO-RES'!$D$82=ModèleCalcCompar!AG$1,'HYP-SCENARIO-RES'!$D$81,0)</f>
        <v>0</v>
      </c>
      <c r="AH56" s="2">
        <f>IF('HYP-SCENARIO-RES'!$D$82=ModèleCalcCompar!AH$1,'HYP-SCENARIO-RES'!$D$81,0)</f>
        <v>0</v>
      </c>
      <c r="AI56" s="2">
        <f>IF('HYP-SCENARIO-RES'!$D$82=ModèleCalcCompar!AI$1,'HYP-SCENARIO-RES'!$D$81,0)</f>
        <v>0</v>
      </c>
      <c r="AJ56" s="2">
        <f>IF('HYP-SCENARIO-RES'!$D$82=ModèleCalcCompar!AJ$1,'HYP-SCENARIO-RES'!$D$81,0)</f>
        <v>0</v>
      </c>
      <c r="AK56" s="2">
        <f>IF('HYP-SCENARIO-RES'!$D$82=ModèleCalcCompar!AK$1,'HYP-SCENARIO-RES'!$D$81,0)</f>
        <v>0</v>
      </c>
      <c r="AL56" s="2">
        <f>IF('HYP-SCENARIO-RES'!$D$82=ModèleCalcCompar!AL$1,'HYP-SCENARIO-RES'!$D$81,0)</f>
        <v>0</v>
      </c>
      <c r="AM56" s="2">
        <f>IF('HYP-SCENARIO-RES'!$D$82=ModèleCalcCompar!AM$1,'HYP-SCENARIO-RES'!$D$81,0)</f>
        <v>0</v>
      </c>
      <c r="AN56" s="2">
        <f>IF('HYP-SCENARIO-RES'!$D$82=ModèleCalcCompar!AN$1,'HYP-SCENARIO-RES'!$D$81,0)</f>
        <v>0</v>
      </c>
      <c r="AO56" s="2">
        <f>IF('HYP-SCENARIO-RES'!$D$82=ModèleCalcCompar!AO$1,'HYP-SCENARIO-RES'!$D$81,0)</f>
        <v>0</v>
      </c>
      <c r="AP56" s="2">
        <f>IF('HYP-SCENARIO-RES'!$D$82=ModèleCalcCompar!AP$1,'HYP-SCENARIO-RES'!$D$81,0)</f>
        <v>0</v>
      </c>
      <c r="AQ56" s="2">
        <f>IF('HYP-SCENARIO-RES'!$D$82=ModèleCalcCompar!AQ$1,'HYP-SCENARIO-RES'!$D$81,0)</f>
        <v>0</v>
      </c>
      <c r="AR56" s="2">
        <f>IF('HYP-SCENARIO-RES'!$D$82=ModèleCalcCompar!AR$1,'HYP-SCENARIO-RES'!$D$81,0)</f>
        <v>0</v>
      </c>
    </row>
    <row r="57" spans="1:44" s="11" customFormat="1">
      <c r="A57" s="2" t="s">
        <v>118</v>
      </c>
      <c r="B57" s="35">
        <f t="shared" si="14"/>
        <v>0</v>
      </c>
      <c r="F57" s="2">
        <f>IF('HYP-SCENARIO-RES'!$D$104=ModèleCalcCompar!F$1,'HYP-SCENARIO-RES'!$D$103,0)</f>
        <v>0</v>
      </c>
      <c r="G57" s="2">
        <f>IF('HYP-SCENARIO-RES'!$D$104=ModèleCalcCompar!G$1,'HYP-SCENARIO-RES'!$D$103,0)</f>
        <v>0</v>
      </c>
      <c r="H57" s="2">
        <f>IF('HYP-SCENARIO-RES'!$D$104=ModèleCalcCompar!H$1,'HYP-SCENARIO-RES'!$D$103,0)</f>
        <v>0</v>
      </c>
      <c r="I57" s="2">
        <f>IF('HYP-SCENARIO-RES'!$D$104=ModèleCalcCompar!I$1,'HYP-SCENARIO-RES'!$D$103,0)</f>
        <v>0</v>
      </c>
      <c r="J57" s="2">
        <f>IF('HYP-SCENARIO-RES'!$D$104=ModèleCalcCompar!J$1,'HYP-SCENARIO-RES'!$D$103,0)</f>
        <v>0</v>
      </c>
      <c r="K57" s="2">
        <f>IF('HYP-SCENARIO-RES'!$D$104=ModèleCalcCompar!K$1,'HYP-SCENARIO-RES'!$D$103,0)</f>
        <v>0</v>
      </c>
      <c r="L57" s="2">
        <f>IF('HYP-SCENARIO-RES'!$D$104=ModèleCalcCompar!L$1,'HYP-SCENARIO-RES'!$D$103,0)</f>
        <v>0</v>
      </c>
      <c r="M57" s="2">
        <f>IF('HYP-SCENARIO-RES'!$D$104=ModèleCalcCompar!M$1,'HYP-SCENARIO-RES'!$D$103,0)</f>
        <v>0</v>
      </c>
      <c r="N57" s="2">
        <f>IF('HYP-SCENARIO-RES'!$D$104=ModèleCalcCompar!N$1,'HYP-SCENARIO-RES'!$D$103,0)</f>
        <v>0</v>
      </c>
      <c r="O57" s="2">
        <f>IF('HYP-SCENARIO-RES'!$D$104=ModèleCalcCompar!O$1,'HYP-SCENARIO-RES'!$D$103,0)</f>
        <v>0</v>
      </c>
      <c r="P57" s="2">
        <f>IF('HYP-SCENARIO-RES'!$D$104=ModèleCalcCompar!P$1,'HYP-SCENARIO-RES'!$D$103,0)</f>
        <v>0</v>
      </c>
      <c r="Q57" s="2">
        <f>IF('HYP-SCENARIO-RES'!$D$104=ModèleCalcCompar!Q$1,'HYP-SCENARIO-RES'!$D$103,0)</f>
        <v>0</v>
      </c>
      <c r="R57" s="2">
        <f>IF('HYP-SCENARIO-RES'!$D$104=ModèleCalcCompar!R$1,'HYP-SCENARIO-RES'!$D$103,0)</f>
        <v>0</v>
      </c>
      <c r="S57" s="2">
        <f>IF('HYP-SCENARIO-RES'!$D$104=ModèleCalcCompar!S$1,'HYP-SCENARIO-RES'!$D$103,0)</f>
        <v>0</v>
      </c>
      <c r="T57" s="2">
        <f>IF('HYP-SCENARIO-RES'!$D$104=ModèleCalcCompar!T$1,'HYP-SCENARIO-RES'!$D$103,0)</f>
        <v>0</v>
      </c>
      <c r="U57" s="2">
        <f>IF('HYP-SCENARIO-RES'!$D$104=ModèleCalcCompar!U$1,'HYP-SCENARIO-RES'!$D$103,0)</f>
        <v>0</v>
      </c>
      <c r="V57" s="2">
        <f>IF('HYP-SCENARIO-RES'!$D$104=ModèleCalcCompar!V$1,'HYP-SCENARIO-RES'!$D$103,0)</f>
        <v>0</v>
      </c>
      <c r="W57" s="2">
        <f>IF('HYP-SCENARIO-RES'!$D$104=ModèleCalcCompar!W$1,'HYP-SCENARIO-RES'!$D$103,0)</f>
        <v>0</v>
      </c>
      <c r="X57" s="2">
        <f>IF('HYP-SCENARIO-RES'!$D$104=ModèleCalcCompar!X$1,'HYP-SCENARIO-RES'!$D$103,0)</f>
        <v>0</v>
      </c>
      <c r="Y57" s="2">
        <f>IF('HYP-SCENARIO-RES'!$D$104=ModèleCalcCompar!Y$1,'HYP-SCENARIO-RES'!$D$103,0)</f>
        <v>0</v>
      </c>
      <c r="Z57" s="2">
        <f>IF('HYP-SCENARIO-RES'!$D$104=ModèleCalcCompar!Z$1,'HYP-SCENARIO-RES'!$D$103,0)</f>
        <v>0</v>
      </c>
      <c r="AA57" s="2">
        <f>IF('HYP-SCENARIO-RES'!$D$104=ModèleCalcCompar!AA$1,'HYP-SCENARIO-RES'!$D$103,0)</f>
        <v>0</v>
      </c>
      <c r="AB57" s="2">
        <f>IF('HYP-SCENARIO-RES'!$D$104=ModèleCalcCompar!AB$1,'HYP-SCENARIO-RES'!$D$103,0)</f>
        <v>0</v>
      </c>
      <c r="AC57" s="2">
        <f>IF('HYP-SCENARIO-RES'!$D$104=ModèleCalcCompar!AC$1,'HYP-SCENARIO-RES'!$D$103,0)</f>
        <v>0</v>
      </c>
      <c r="AD57" s="2">
        <f>IF('HYP-SCENARIO-RES'!$D$104=ModèleCalcCompar!AD$1,'HYP-SCENARIO-RES'!$D$103,0)</f>
        <v>0</v>
      </c>
      <c r="AE57" s="2">
        <f>IF('HYP-SCENARIO-RES'!$D$104=ModèleCalcCompar!AE$1,'HYP-SCENARIO-RES'!$D$103,0)</f>
        <v>0</v>
      </c>
      <c r="AF57" s="2">
        <f>IF('HYP-SCENARIO-RES'!$D$104=ModèleCalcCompar!AF$1,'HYP-SCENARIO-RES'!$D$103,0)</f>
        <v>0</v>
      </c>
      <c r="AG57" s="2">
        <f>IF('HYP-SCENARIO-RES'!$D$104=ModèleCalcCompar!AG$1,'HYP-SCENARIO-RES'!$D$103,0)</f>
        <v>0</v>
      </c>
      <c r="AH57" s="2">
        <f>IF('HYP-SCENARIO-RES'!$D$104=ModèleCalcCompar!AH$1,'HYP-SCENARIO-RES'!$D$103,0)</f>
        <v>0</v>
      </c>
      <c r="AI57" s="2">
        <f>IF('HYP-SCENARIO-RES'!$D$104=ModèleCalcCompar!AI$1,'HYP-SCENARIO-RES'!$D$103,0)</f>
        <v>0</v>
      </c>
      <c r="AJ57" s="2">
        <f>IF('HYP-SCENARIO-RES'!$D$104=ModèleCalcCompar!AJ$1,'HYP-SCENARIO-RES'!$D$103,0)</f>
        <v>0</v>
      </c>
      <c r="AK57" s="2">
        <f>IF('HYP-SCENARIO-RES'!$D$104=ModèleCalcCompar!AK$1,'HYP-SCENARIO-RES'!$D$103,0)</f>
        <v>0</v>
      </c>
      <c r="AL57" s="2">
        <f>IF('HYP-SCENARIO-RES'!$D$104=ModèleCalcCompar!AL$1,'HYP-SCENARIO-RES'!$D$103,0)</f>
        <v>0</v>
      </c>
      <c r="AM57" s="2">
        <f>IF('HYP-SCENARIO-RES'!$D$104=ModèleCalcCompar!AM$1,'HYP-SCENARIO-RES'!$D$103,0)</f>
        <v>0</v>
      </c>
      <c r="AN57" s="2">
        <f>IF('HYP-SCENARIO-RES'!$D$104=ModèleCalcCompar!AN$1,'HYP-SCENARIO-RES'!$D$103,0)</f>
        <v>0</v>
      </c>
      <c r="AO57" s="2">
        <f>IF('HYP-SCENARIO-RES'!$D$104=ModèleCalcCompar!AO$1,'HYP-SCENARIO-RES'!$D$103,0)</f>
        <v>0</v>
      </c>
      <c r="AP57" s="2">
        <f>IF('HYP-SCENARIO-RES'!$D$104=ModèleCalcCompar!AP$1,'HYP-SCENARIO-RES'!$D$103,0)</f>
        <v>0</v>
      </c>
      <c r="AQ57" s="2">
        <f>IF('HYP-SCENARIO-RES'!$D$104=ModèleCalcCompar!AQ$1,'HYP-SCENARIO-RES'!$D$103,0)</f>
        <v>0</v>
      </c>
      <c r="AR57" s="2">
        <f>IF('HYP-SCENARIO-RES'!$D$104=ModèleCalcCompar!AR$1,'HYP-SCENARIO-RES'!$D$103,0)</f>
        <v>0</v>
      </c>
    </row>
    <row r="58" spans="1:44" s="11" customFormat="1">
      <c r="A58" s="2" t="s">
        <v>119</v>
      </c>
      <c r="B58" s="35">
        <f t="shared" si="14"/>
        <v>0</v>
      </c>
      <c r="F58" s="2">
        <f>IF('HYP-SCENARIO-RES'!$D$108=ModèleCalcCompar!F$1,'HYP-SCENARIO-RES'!$D$107,0)</f>
        <v>0</v>
      </c>
      <c r="G58" s="2">
        <f>IF('HYP-SCENARIO-RES'!$D$108=ModèleCalcCompar!G$1,'HYP-SCENARIO-RES'!$D$107,0)</f>
        <v>0</v>
      </c>
      <c r="H58" s="2">
        <f>IF('HYP-SCENARIO-RES'!$D$108=ModèleCalcCompar!H$1,'HYP-SCENARIO-RES'!$D$107,0)</f>
        <v>0</v>
      </c>
      <c r="I58" s="2">
        <f>IF('HYP-SCENARIO-RES'!$D$108=ModèleCalcCompar!I$1,'HYP-SCENARIO-RES'!$D$107,0)</f>
        <v>0</v>
      </c>
      <c r="J58" s="2">
        <f>IF('HYP-SCENARIO-RES'!$D$108=ModèleCalcCompar!J$1,'HYP-SCENARIO-RES'!$D$107,0)</f>
        <v>0</v>
      </c>
      <c r="K58" s="2">
        <f>IF('HYP-SCENARIO-RES'!$D$108=ModèleCalcCompar!K$1,'HYP-SCENARIO-RES'!$D$107,0)</f>
        <v>0</v>
      </c>
      <c r="L58" s="2">
        <f>IF('HYP-SCENARIO-RES'!$D$108=ModèleCalcCompar!L$1,'HYP-SCENARIO-RES'!$D$107,0)</f>
        <v>0</v>
      </c>
      <c r="M58" s="2">
        <f>IF('HYP-SCENARIO-RES'!$D$108=ModèleCalcCompar!M$1,'HYP-SCENARIO-RES'!$D$107,0)</f>
        <v>0</v>
      </c>
      <c r="N58" s="2">
        <f>IF('HYP-SCENARIO-RES'!$D$108=ModèleCalcCompar!N$1,'HYP-SCENARIO-RES'!$D$107,0)</f>
        <v>0</v>
      </c>
      <c r="O58" s="2">
        <f>IF('HYP-SCENARIO-RES'!$D$108=ModèleCalcCompar!O$1,'HYP-SCENARIO-RES'!$D$107,0)</f>
        <v>0</v>
      </c>
      <c r="P58" s="2">
        <f>IF('HYP-SCENARIO-RES'!$D$108=ModèleCalcCompar!P$1,'HYP-SCENARIO-RES'!$D$107,0)</f>
        <v>0</v>
      </c>
      <c r="Q58" s="2">
        <f>IF('HYP-SCENARIO-RES'!$D$108=ModèleCalcCompar!Q$1,'HYP-SCENARIO-RES'!$D$107,0)</f>
        <v>0</v>
      </c>
      <c r="R58" s="2">
        <f>IF('HYP-SCENARIO-RES'!$D$108=ModèleCalcCompar!R$1,'HYP-SCENARIO-RES'!$D$107,0)</f>
        <v>0</v>
      </c>
      <c r="S58" s="2">
        <f>IF('HYP-SCENARIO-RES'!$D$108=ModèleCalcCompar!S$1,'HYP-SCENARIO-RES'!$D$107,0)</f>
        <v>0</v>
      </c>
      <c r="T58" s="2">
        <f>IF('HYP-SCENARIO-RES'!$D$108=ModèleCalcCompar!T$1,'HYP-SCENARIO-RES'!$D$107,0)</f>
        <v>0</v>
      </c>
      <c r="U58" s="2">
        <f>IF('HYP-SCENARIO-RES'!$D$108=ModèleCalcCompar!U$1,'HYP-SCENARIO-RES'!$D$107,0)</f>
        <v>0</v>
      </c>
      <c r="V58" s="2">
        <f>IF('HYP-SCENARIO-RES'!$D$108=ModèleCalcCompar!V$1,'HYP-SCENARIO-RES'!$D$107,0)</f>
        <v>0</v>
      </c>
      <c r="W58" s="2">
        <f>IF('HYP-SCENARIO-RES'!$D$108=ModèleCalcCompar!W$1,'HYP-SCENARIO-RES'!$D$107,0)</f>
        <v>0</v>
      </c>
      <c r="X58" s="2">
        <f>IF('HYP-SCENARIO-RES'!$D$108=ModèleCalcCompar!X$1,'HYP-SCENARIO-RES'!$D$107,0)</f>
        <v>0</v>
      </c>
      <c r="Y58" s="2">
        <f>IF('HYP-SCENARIO-RES'!$D$108=ModèleCalcCompar!Y$1,'HYP-SCENARIO-RES'!$D$107,0)</f>
        <v>0</v>
      </c>
      <c r="Z58" s="2">
        <f>IF('HYP-SCENARIO-RES'!$D$108=ModèleCalcCompar!Z$1,'HYP-SCENARIO-RES'!$D$107,0)</f>
        <v>0</v>
      </c>
      <c r="AA58" s="2">
        <f>IF('HYP-SCENARIO-RES'!$D$108=ModèleCalcCompar!AA$1,'HYP-SCENARIO-RES'!$D$107,0)</f>
        <v>0</v>
      </c>
      <c r="AB58" s="2">
        <f>IF('HYP-SCENARIO-RES'!$D$108=ModèleCalcCompar!AB$1,'HYP-SCENARIO-RES'!$D$107,0)</f>
        <v>0</v>
      </c>
      <c r="AC58" s="2">
        <f>IF('HYP-SCENARIO-RES'!$D$108=ModèleCalcCompar!AC$1,'HYP-SCENARIO-RES'!$D$107,0)</f>
        <v>0</v>
      </c>
      <c r="AD58" s="2">
        <f>IF('HYP-SCENARIO-RES'!$D$108=ModèleCalcCompar!AD$1,'HYP-SCENARIO-RES'!$D$107,0)</f>
        <v>0</v>
      </c>
      <c r="AE58" s="2">
        <f>IF('HYP-SCENARIO-RES'!$D$108=ModèleCalcCompar!AE$1,'HYP-SCENARIO-RES'!$D$107,0)</f>
        <v>0</v>
      </c>
      <c r="AF58" s="2">
        <f>IF('HYP-SCENARIO-RES'!$D$108=ModèleCalcCompar!AF$1,'HYP-SCENARIO-RES'!$D$107,0)</f>
        <v>0</v>
      </c>
      <c r="AG58" s="2">
        <f>IF('HYP-SCENARIO-RES'!$D$108=ModèleCalcCompar!AG$1,'HYP-SCENARIO-RES'!$D$107,0)</f>
        <v>0</v>
      </c>
      <c r="AH58" s="2">
        <f>IF('HYP-SCENARIO-RES'!$D$108=ModèleCalcCompar!AH$1,'HYP-SCENARIO-RES'!$D$107,0)</f>
        <v>0</v>
      </c>
      <c r="AI58" s="2">
        <f>IF('HYP-SCENARIO-RES'!$D$108=ModèleCalcCompar!AI$1,'HYP-SCENARIO-RES'!$D$107,0)</f>
        <v>0</v>
      </c>
      <c r="AJ58" s="2">
        <f>IF('HYP-SCENARIO-RES'!$D$108=ModèleCalcCompar!AJ$1,'HYP-SCENARIO-RES'!$D$107,0)</f>
        <v>0</v>
      </c>
      <c r="AK58" s="2">
        <f>IF('HYP-SCENARIO-RES'!$D$108=ModèleCalcCompar!AK$1,'HYP-SCENARIO-RES'!$D$107,0)</f>
        <v>0</v>
      </c>
      <c r="AL58" s="2">
        <f>IF('HYP-SCENARIO-RES'!$D$108=ModèleCalcCompar!AL$1,'HYP-SCENARIO-RES'!$D$107,0)</f>
        <v>0</v>
      </c>
      <c r="AM58" s="2">
        <f>IF('HYP-SCENARIO-RES'!$D$108=ModèleCalcCompar!AM$1,'HYP-SCENARIO-RES'!$D$107,0)</f>
        <v>0</v>
      </c>
      <c r="AN58" s="2">
        <f>IF('HYP-SCENARIO-RES'!$D$108=ModèleCalcCompar!AN$1,'HYP-SCENARIO-RES'!$D$107,0)</f>
        <v>0</v>
      </c>
      <c r="AO58" s="2">
        <f>IF('HYP-SCENARIO-RES'!$D$108=ModèleCalcCompar!AO$1,'HYP-SCENARIO-RES'!$D$107,0)</f>
        <v>0</v>
      </c>
      <c r="AP58" s="2">
        <f>IF('HYP-SCENARIO-RES'!$D$108=ModèleCalcCompar!AP$1,'HYP-SCENARIO-RES'!$D$107,0)</f>
        <v>0</v>
      </c>
      <c r="AQ58" s="2">
        <f>IF('HYP-SCENARIO-RES'!$D$108=ModèleCalcCompar!AQ$1,'HYP-SCENARIO-RES'!$D$107,0)</f>
        <v>0</v>
      </c>
      <c r="AR58" s="2">
        <f>IF('HYP-SCENARIO-RES'!$D$108=ModèleCalcCompar!AR$1,'HYP-SCENARIO-RES'!$D$107,0)</f>
        <v>0</v>
      </c>
    </row>
    <row r="59" spans="1:44" s="11" customFormat="1">
      <c r="A59" s="2"/>
    </row>
    <row r="60" spans="1:44" s="30" customFormat="1">
      <c r="A60" s="30" t="s">
        <v>127</v>
      </c>
      <c r="C60" s="30" t="e">
        <f ca="1">SUM(C61:C66)</f>
        <v>#DIV/0!</v>
      </c>
      <c r="D60" s="30" t="e">
        <f t="shared" ref="D60:AR60" ca="1" si="15">SUM(D61:D66)</f>
        <v>#DIV/0!</v>
      </c>
      <c r="E60" s="30" t="e">
        <f t="shared" ca="1" si="15"/>
        <v>#DIV/0!</v>
      </c>
      <c r="F60" s="30" t="e">
        <f t="shared" ca="1" si="15"/>
        <v>#DIV/0!</v>
      </c>
      <c r="G60" s="30" t="e">
        <f t="shared" ca="1" si="15"/>
        <v>#DIV/0!</v>
      </c>
      <c r="H60" s="30" t="e">
        <f t="shared" ca="1" si="15"/>
        <v>#DIV/0!</v>
      </c>
      <c r="I60" s="30" t="e">
        <f t="shared" ca="1" si="15"/>
        <v>#DIV/0!</v>
      </c>
      <c r="J60" s="30" t="e">
        <f t="shared" ca="1" si="15"/>
        <v>#DIV/0!</v>
      </c>
      <c r="K60" s="30" t="e">
        <f t="shared" ca="1" si="15"/>
        <v>#DIV/0!</v>
      </c>
      <c r="L60" s="30" t="e">
        <f t="shared" ca="1" si="15"/>
        <v>#DIV/0!</v>
      </c>
      <c r="M60" s="30" t="e">
        <f t="shared" ca="1" si="15"/>
        <v>#DIV/0!</v>
      </c>
      <c r="N60" s="30" t="e">
        <f t="shared" ca="1" si="15"/>
        <v>#DIV/0!</v>
      </c>
      <c r="O60" s="30" t="e">
        <f t="shared" ca="1" si="15"/>
        <v>#DIV/0!</v>
      </c>
      <c r="P60" s="30" t="e">
        <f t="shared" ca="1" si="15"/>
        <v>#DIV/0!</v>
      </c>
      <c r="Q60" s="30" t="e">
        <f t="shared" ca="1" si="15"/>
        <v>#DIV/0!</v>
      </c>
      <c r="R60" s="30" t="e">
        <f t="shared" ca="1" si="15"/>
        <v>#DIV/0!</v>
      </c>
      <c r="S60" s="30" t="e">
        <f t="shared" ca="1" si="15"/>
        <v>#DIV/0!</v>
      </c>
      <c r="T60" s="30" t="e">
        <f t="shared" ca="1" si="15"/>
        <v>#DIV/0!</v>
      </c>
      <c r="U60" s="30" t="e">
        <f t="shared" ca="1" si="15"/>
        <v>#DIV/0!</v>
      </c>
      <c r="V60" s="30" t="e">
        <f t="shared" ca="1" si="15"/>
        <v>#DIV/0!</v>
      </c>
      <c r="W60" s="30" t="e">
        <f t="shared" ca="1" si="15"/>
        <v>#DIV/0!</v>
      </c>
      <c r="X60" s="30" t="e">
        <f t="shared" ca="1" si="15"/>
        <v>#DIV/0!</v>
      </c>
      <c r="Y60" s="30" t="e">
        <f t="shared" ca="1" si="15"/>
        <v>#DIV/0!</v>
      </c>
      <c r="Z60" s="30" t="e">
        <f t="shared" ca="1" si="15"/>
        <v>#DIV/0!</v>
      </c>
      <c r="AA60" s="30" t="e">
        <f t="shared" ca="1" si="15"/>
        <v>#DIV/0!</v>
      </c>
      <c r="AB60" s="30" t="e">
        <f t="shared" ca="1" si="15"/>
        <v>#DIV/0!</v>
      </c>
      <c r="AC60" s="30" t="e">
        <f t="shared" ca="1" si="15"/>
        <v>#DIV/0!</v>
      </c>
      <c r="AD60" s="30" t="e">
        <f t="shared" ca="1" si="15"/>
        <v>#DIV/0!</v>
      </c>
      <c r="AE60" s="30" t="e">
        <f t="shared" ca="1" si="15"/>
        <v>#DIV/0!</v>
      </c>
      <c r="AF60" s="30" t="e">
        <f t="shared" ca="1" si="15"/>
        <v>#DIV/0!</v>
      </c>
      <c r="AG60" s="30" t="e">
        <f t="shared" ca="1" si="15"/>
        <v>#DIV/0!</v>
      </c>
      <c r="AH60" s="30" t="e">
        <f t="shared" ca="1" si="15"/>
        <v>#DIV/0!</v>
      </c>
      <c r="AI60" s="30" t="e">
        <f t="shared" ca="1" si="15"/>
        <v>#DIV/0!</v>
      </c>
      <c r="AJ60" s="30" t="e">
        <f t="shared" ca="1" si="15"/>
        <v>#DIV/0!</v>
      </c>
      <c r="AK60" s="30" t="e">
        <f t="shared" ca="1" si="15"/>
        <v>#DIV/0!</v>
      </c>
      <c r="AL60" s="30" t="e">
        <f t="shared" ca="1" si="15"/>
        <v>#DIV/0!</v>
      </c>
      <c r="AM60" s="30" t="e">
        <f t="shared" ca="1" si="15"/>
        <v>#DIV/0!</v>
      </c>
      <c r="AN60" s="30" t="e">
        <f t="shared" ca="1" si="15"/>
        <v>#DIV/0!</v>
      </c>
      <c r="AO60" s="30" t="e">
        <f t="shared" ca="1" si="15"/>
        <v>#DIV/0!</v>
      </c>
      <c r="AP60" s="30" t="e">
        <f t="shared" ca="1" si="15"/>
        <v>#DIV/0!</v>
      </c>
      <c r="AQ60" s="30" t="e">
        <f t="shared" ca="1" si="15"/>
        <v>#DIV/0!</v>
      </c>
      <c r="AR60" s="30" t="e">
        <f t="shared" ca="1" si="15"/>
        <v>#DIV/0!</v>
      </c>
    </row>
    <row r="61" spans="1:44" ht="12.75" customHeight="1">
      <c r="A61" s="2" t="s">
        <v>145</v>
      </c>
      <c r="C61" s="2" t="e">
        <f ca="1">C10*(SUM($C$51:$H$51))/'HYP-SCENARIO-RES'!$D$75</f>
        <v>#DIV/0!</v>
      </c>
      <c r="D61" s="2" t="e">
        <f ca="1">D10*(SUM($C$51:$H$51))/'HYP-SCENARIO-RES'!$D$75</f>
        <v>#DIV/0!</v>
      </c>
      <c r="E61" s="2" t="e">
        <f ca="1">E10*(SUM($C$51:$H$51))/'HYP-SCENARIO-RES'!$D$75</f>
        <v>#DIV/0!</v>
      </c>
      <c r="F61" s="2" t="e">
        <f ca="1">F10*(SUM($C$51:$H$52))/'HYP-SCENARIO-RES'!$D$75</f>
        <v>#DIV/0!</v>
      </c>
      <c r="G61" s="2" t="e">
        <f ca="1">G10*(SUM($C$51:$H$52))/'HYP-SCENARIO-RES'!$D$75</f>
        <v>#DIV/0!</v>
      </c>
      <c r="H61" s="2" t="e">
        <f ca="1">H10*(SUM($C$51:$H$52))/'HYP-SCENARIO-RES'!$D$75</f>
        <v>#DIV/0!</v>
      </c>
      <c r="I61" s="2" t="e">
        <f ca="1">I10*(SUM($C$51:$H$52))/'HYP-SCENARIO-RES'!$D$75</f>
        <v>#DIV/0!</v>
      </c>
      <c r="J61" s="2" t="e">
        <f ca="1">J10*(SUM($C$51:$H$52))/'HYP-SCENARIO-RES'!$D$75</f>
        <v>#DIV/0!</v>
      </c>
      <c r="K61" s="2" t="e">
        <f ca="1">K10*(SUM($C$51:$H$52))/'HYP-SCENARIO-RES'!$D$75</f>
        <v>#DIV/0!</v>
      </c>
      <c r="L61" s="2" t="e">
        <f ca="1">L10*(SUM($C$51:$H$52))/'HYP-SCENARIO-RES'!$D$75</f>
        <v>#DIV/0!</v>
      </c>
      <c r="M61" s="2" t="e">
        <f ca="1">M10*(SUM($C$51:$H$52))/'HYP-SCENARIO-RES'!$D$75</f>
        <v>#DIV/0!</v>
      </c>
      <c r="N61" s="2" t="e">
        <f ca="1">N10*(SUM($C$51:$H$52))/'HYP-SCENARIO-RES'!$D$75</f>
        <v>#DIV/0!</v>
      </c>
      <c r="O61" s="2" t="e">
        <f ca="1">O10*(SUM($C$51:$H$52))/'HYP-SCENARIO-RES'!$D$75</f>
        <v>#DIV/0!</v>
      </c>
      <c r="P61" s="2" t="e">
        <f ca="1">P10*(SUM($C$51:$H$52))/'HYP-SCENARIO-RES'!$D$75</f>
        <v>#DIV/0!</v>
      </c>
      <c r="Q61" s="2" t="e">
        <f ca="1">Q10*(SUM($C$51:$H$52))/'HYP-SCENARIO-RES'!$D$75</f>
        <v>#DIV/0!</v>
      </c>
      <c r="R61" s="2" t="e">
        <f ca="1">R10*(SUM($C$51:$H$52))/'HYP-SCENARIO-RES'!$D$75</f>
        <v>#DIV/0!</v>
      </c>
      <c r="S61" s="2" t="e">
        <f ca="1">S10*(SUM($C$51:$H$52))/'HYP-SCENARIO-RES'!$D$75</f>
        <v>#DIV/0!</v>
      </c>
      <c r="T61" s="2" t="e">
        <f ca="1">T10*(SUM($C$51:$H$52))/'HYP-SCENARIO-RES'!$D$75</f>
        <v>#DIV/0!</v>
      </c>
      <c r="U61" s="2" t="e">
        <f ca="1">U10*(SUM($C$51:$H$52))/'HYP-SCENARIO-RES'!$D$75</f>
        <v>#DIV/0!</v>
      </c>
      <c r="V61" s="2" t="e">
        <f ca="1">V10*(SUM($C$51:$H$52))/'HYP-SCENARIO-RES'!$D$75</f>
        <v>#DIV/0!</v>
      </c>
      <c r="W61" s="2" t="e">
        <f ca="1">W10*(SUM($C$51:$H$52))/'HYP-SCENARIO-RES'!$D$75</f>
        <v>#DIV/0!</v>
      </c>
      <c r="X61" s="2" t="e">
        <f ca="1">X10*(SUM($C$51:$H$52))/'HYP-SCENARIO-RES'!$D$75</f>
        <v>#DIV/0!</v>
      </c>
      <c r="Y61" s="2" t="e">
        <f ca="1">Y10*(SUM($C$51:$H$52))/'HYP-SCENARIO-RES'!$D$75</f>
        <v>#DIV/0!</v>
      </c>
      <c r="Z61" s="2" t="e">
        <f ca="1">Z10*(SUM($C$51:$H$52))/'HYP-SCENARIO-RES'!$D$75</f>
        <v>#DIV/0!</v>
      </c>
      <c r="AA61" s="2" t="e">
        <f ca="1">AA10*(SUM($C$51:$H$52))/'HYP-SCENARIO-RES'!$D$75</f>
        <v>#DIV/0!</v>
      </c>
      <c r="AB61" s="2" t="e">
        <f ca="1">AB10*(SUM($C$51:$H$52))/'HYP-SCENARIO-RES'!$D$75</f>
        <v>#DIV/0!</v>
      </c>
      <c r="AC61" s="2" t="e">
        <f ca="1">AC10*(SUM($C$51:$H$52))/'HYP-SCENARIO-RES'!$D$75</f>
        <v>#DIV/0!</v>
      </c>
      <c r="AD61" s="2" t="e">
        <f ca="1">AD10*(SUM($C$51:$H$52))/'HYP-SCENARIO-RES'!$D$75</f>
        <v>#DIV/0!</v>
      </c>
      <c r="AE61" s="2" t="e">
        <f ca="1">AE10*(SUM($C$51:$H$52))/'HYP-SCENARIO-RES'!$D$75</f>
        <v>#DIV/0!</v>
      </c>
      <c r="AF61" s="2" t="e">
        <f ca="1">AF10*(SUM($C$51:$H$52))/'HYP-SCENARIO-RES'!$D$75</f>
        <v>#DIV/0!</v>
      </c>
      <c r="AG61" s="2" t="e">
        <f ca="1">AG10*(SUM($C$51:$H$52))/'HYP-SCENARIO-RES'!$D$75</f>
        <v>#DIV/0!</v>
      </c>
      <c r="AH61" s="2" t="e">
        <f ca="1">AH10*(SUM($C$51:$H$52))/'HYP-SCENARIO-RES'!$D$75</f>
        <v>#DIV/0!</v>
      </c>
      <c r="AI61" s="2" t="e">
        <f ca="1">AI10*(SUM($C$51:$H$52))/'HYP-SCENARIO-RES'!$D$75</f>
        <v>#DIV/0!</v>
      </c>
      <c r="AJ61" s="2" t="e">
        <f ca="1">AJ10*(SUM($C$51:$H$52))/'HYP-SCENARIO-RES'!$D$75</f>
        <v>#DIV/0!</v>
      </c>
      <c r="AK61" s="2" t="e">
        <f ca="1">AK10*(SUM($C$51:$H$52))/'HYP-SCENARIO-RES'!$D$75</f>
        <v>#DIV/0!</v>
      </c>
      <c r="AL61" s="2" t="e">
        <f ca="1">AL10*(SUM($C$51:$H$52))/'HYP-SCENARIO-RES'!$D$75</f>
        <v>#DIV/0!</v>
      </c>
      <c r="AM61" s="2" t="e">
        <f ca="1">AM10*(SUM($C$51:$H$52))/'HYP-SCENARIO-RES'!$D$75</f>
        <v>#DIV/0!</v>
      </c>
      <c r="AN61" s="2" t="e">
        <f ca="1">AN10*(SUM($C$51:$H$52))/'HYP-SCENARIO-RES'!$D$75</f>
        <v>#DIV/0!</v>
      </c>
      <c r="AO61" s="2" t="e">
        <f ca="1">AO10*(SUM($C$51:$H$52))/'HYP-SCENARIO-RES'!$D$75</f>
        <v>#DIV/0!</v>
      </c>
      <c r="AP61" s="2" t="e">
        <f ca="1">AP10*(SUM($C$51:$H$52))/'HYP-SCENARIO-RES'!$D$75</f>
        <v>#DIV/0!</v>
      </c>
      <c r="AQ61" s="2" t="e">
        <f ca="1">AQ10*(SUM($C$51:$H$52))/'HYP-SCENARIO-RES'!$D$75</f>
        <v>#DIV/0!</v>
      </c>
      <c r="AR61" s="2" t="e">
        <f ca="1">AR10*(SUM($C$51:$H$52))/'HYP-SCENARIO-RES'!$D$75</f>
        <v>#DIV/0!</v>
      </c>
    </row>
    <row r="62" spans="1:44" ht="12.75" customHeight="1">
      <c r="A62" s="2" t="s">
        <v>115</v>
      </c>
      <c r="C62" s="2" t="e">
        <f ca="1">C11*(SUM($C$53:$H$54))/'HYP-SCENARIO-RES'!$D$101</f>
        <v>#DIV/0!</v>
      </c>
      <c r="D62" s="2" t="e">
        <f ca="1">D11*(SUM($C$53:$H$54))/'HYP-SCENARIO-RES'!$D$101</f>
        <v>#DIV/0!</v>
      </c>
      <c r="E62" s="2" t="e">
        <f ca="1">E11*(SUM($C$53:$H$54))/'HYP-SCENARIO-RES'!$D$101</f>
        <v>#DIV/0!</v>
      </c>
      <c r="F62" s="2" t="e">
        <f ca="1">F11*(SUM($C$53:$H$54))/'HYP-SCENARIO-RES'!$D$101</f>
        <v>#DIV/0!</v>
      </c>
      <c r="G62" s="2" t="e">
        <f ca="1">G11*(SUM($C$53:$H$54))/'HYP-SCENARIO-RES'!$D$101</f>
        <v>#DIV/0!</v>
      </c>
      <c r="H62" s="2" t="e">
        <f ca="1">H11*(SUM($C$53:$H$54))/'HYP-SCENARIO-RES'!$D$101</f>
        <v>#DIV/0!</v>
      </c>
      <c r="I62" s="2" t="e">
        <f ca="1">I11*(SUM($C$53:$H$54))/'HYP-SCENARIO-RES'!$D$101</f>
        <v>#DIV/0!</v>
      </c>
      <c r="J62" s="2" t="e">
        <f ca="1">J11*(SUM($C$53:$H$54))/'HYP-SCENARIO-RES'!$D$101</f>
        <v>#DIV/0!</v>
      </c>
      <c r="K62" s="2" t="e">
        <f ca="1">K11*(SUM($C$53:$H$54))/'HYP-SCENARIO-RES'!$D$101</f>
        <v>#DIV/0!</v>
      </c>
      <c r="L62" s="2" t="e">
        <f ca="1">L11*(SUM($C$53:$H$54))/'HYP-SCENARIO-RES'!$D$101</f>
        <v>#DIV/0!</v>
      </c>
      <c r="M62" s="2" t="e">
        <f ca="1">M11*(SUM($C$53:$H$54))/'HYP-SCENARIO-RES'!$D$101</f>
        <v>#DIV/0!</v>
      </c>
      <c r="N62" s="2" t="e">
        <f ca="1">N11*(SUM($C$53:$H$54))/'HYP-SCENARIO-RES'!$D$101</f>
        <v>#DIV/0!</v>
      </c>
      <c r="O62" s="2" t="e">
        <f ca="1">O11*(SUM($C$53:$H$54))/'HYP-SCENARIO-RES'!$D$101</f>
        <v>#DIV/0!</v>
      </c>
      <c r="P62" s="2" t="e">
        <f ca="1">P11*(SUM($C$53:$H$54))/'HYP-SCENARIO-RES'!$D$101</f>
        <v>#DIV/0!</v>
      </c>
      <c r="Q62" s="2" t="e">
        <f ca="1">Q11*(SUM($C$53:$H$54))/'HYP-SCENARIO-RES'!$D$101</f>
        <v>#DIV/0!</v>
      </c>
      <c r="R62" s="2" t="e">
        <f ca="1">R11*(SUM($C$53:$H$54))/'HYP-SCENARIO-RES'!$D$101</f>
        <v>#DIV/0!</v>
      </c>
      <c r="S62" s="2" t="e">
        <f ca="1">S11*(SUM($C$53:$H$54))/'HYP-SCENARIO-RES'!$D$101</f>
        <v>#DIV/0!</v>
      </c>
      <c r="T62" s="2" t="e">
        <f ca="1">T11*(SUM($C$53:$H$54))/'HYP-SCENARIO-RES'!$D$101</f>
        <v>#DIV/0!</v>
      </c>
      <c r="U62" s="2" t="e">
        <f ca="1">U11*(SUM($C$53:$H$54))/'HYP-SCENARIO-RES'!$D$101</f>
        <v>#DIV/0!</v>
      </c>
      <c r="V62" s="2" t="e">
        <f ca="1">V11*(SUM($C$53:$H$54))/'HYP-SCENARIO-RES'!$D$101</f>
        <v>#DIV/0!</v>
      </c>
      <c r="W62" s="2" t="e">
        <f ca="1">W11*(SUM($C$53:$H$54))/'HYP-SCENARIO-RES'!$D$101</f>
        <v>#DIV/0!</v>
      </c>
      <c r="X62" s="2" t="e">
        <f ca="1">X11*(SUM($C$53:$H$54))/'HYP-SCENARIO-RES'!$D$101</f>
        <v>#DIV/0!</v>
      </c>
      <c r="Y62" s="2" t="e">
        <f ca="1">Y11*(SUM($C$53:$H$54))/'HYP-SCENARIO-RES'!$D$101</f>
        <v>#DIV/0!</v>
      </c>
      <c r="Z62" s="2" t="e">
        <f ca="1">Z11*(SUM($C$53:$H$54))/'HYP-SCENARIO-RES'!$D$101</f>
        <v>#DIV/0!</v>
      </c>
      <c r="AA62" s="2" t="e">
        <f ca="1">AA11*(SUM($C$53:$H$54))/'HYP-SCENARIO-RES'!$D$101</f>
        <v>#DIV/0!</v>
      </c>
      <c r="AB62" s="2" t="e">
        <f ca="1">AB11*(SUM($C$53:$H$54))/'HYP-SCENARIO-RES'!$D$101</f>
        <v>#DIV/0!</v>
      </c>
      <c r="AC62" s="2" t="e">
        <f ca="1">AC11*(SUM($C$53:$H$54))/'HYP-SCENARIO-RES'!$D$101</f>
        <v>#DIV/0!</v>
      </c>
      <c r="AD62" s="2" t="e">
        <f ca="1">AD11*(SUM($C$53:$H$54))/'HYP-SCENARIO-RES'!$D$101</f>
        <v>#DIV/0!</v>
      </c>
      <c r="AE62" s="2" t="e">
        <f ca="1">AE11*(SUM($C$53:$H$54))/'HYP-SCENARIO-RES'!$D$101</f>
        <v>#DIV/0!</v>
      </c>
      <c r="AF62" s="2" t="e">
        <f ca="1">AF11*(SUM($C$53:$H$54))/'HYP-SCENARIO-RES'!$D$101</f>
        <v>#DIV/0!</v>
      </c>
      <c r="AG62" s="2" t="e">
        <f ca="1">AG11*(SUM($C$53:$H$54))/'HYP-SCENARIO-RES'!$D$101</f>
        <v>#DIV/0!</v>
      </c>
      <c r="AH62" s="2" t="e">
        <f ca="1">AH11*(SUM($C$53:$H$54))/'HYP-SCENARIO-RES'!$D$101</f>
        <v>#DIV/0!</v>
      </c>
      <c r="AI62" s="2" t="e">
        <f ca="1">AI11*(SUM($C$53:$H$54))/'HYP-SCENARIO-RES'!$D$101</f>
        <v>#DIV/0!</v>
      </c>
      <c r="AJ62" s="2" t="e">
        <f ca="1">AJ11*(SUM($C$53:$H$54))/'HYP-SCENARIO-RES'!$D$101</f>
        <v>#DIV/0!</v>
      </c>
      <c r="AK62" s="2" t="e">
        <f ca="1">AK11*(SUM($C$53:$H$54))/'HYP-SCENARIO-RES'!$D$101</f>
        <v>#DIV/0!</v>
      </c>
      <c r="AL62" s="2" t="e">
        <f ca="1">AL11*(SUM($C$53:$H$54))/'HYP-SCENARIO-RES'!$D$101</f>
        <v>#DIV/0!</v>
      </c>
      <c r="AM62" s="2" t="e">
        <f ca="1">AM11*(SUM($C$53:$H$54))/'HYP-SCENARIO-RES'!$D$101</f>
        <v>#DIV/0!</v>
      </c>
      <c r="AN62" s="2" t="e">
        <f ca="1">AN11*(SUM($C$53:$H$54))/'HYP-SCENARIO-RES'!$D$101</f>
        <v>#DIV/0!</v>
      </c>
      <c r="AO62" s="2" t="e">
        <f ca="1">AO11*(SUM($C$53:$H$54))/'HYP-SCENARIO-RES'!$D$101</f>
        <v>#DIV/0!</v>
      </c>
      <c r="AP62" s="2" t="e">
        <f ca="1">AP11*(SUM($C$53:$H$54))/'HYP-SCENARIO-RES'!$D$101</f>
        <v>#DIV/0!</v>
      </c>
      <c r="AQ62" s="2" t="e">
        <f ca="1">AQ11*(SUM($C$53:$H$54))/'HYP-SCENARIO-RES'!$D$101</f>
        <v>#DIV/0!</v>
      </c>
      <c r="AR62" s="2" t="e">
        <f ca="1">AR11*(SUM($C$53:$H$54))/'HYP-SCENARIO-RES'!$D$101</f>
        <v>#DIV/0!</v>
      </c>
    </row>
    <row r="63" spans="1:44" ht="12.75" customHeight="1">
      <c r="A63" s="2" t="s">
        <v>120</v>
      </c>
      <c r="C63" s="2">
        <f>IF(AND(C$1&gt;='HYP-SCENARIO-RES'!$D$78, ModèleCalcCompar!C$1&lt;='HYP-SCENARIO-RES'!$D$78+'HYP-SCENARIO-RES'!$D$79-1),'HYP-SCENARIO-RES'!$D$77/'HYP-SCENARIO-RES'!$D$79,0)*C10</f>
        <v>0</v>
      </c>
      <c r="D63" s="2">
        <f>IF(AND(D$1&gt;='HYP-SCENARIO-RES'!$D$78, ModèleCalcCompar!D$1&lt;='HYP-SCENARIO-RES'!$D$78+'HYP-SCENARIO-RES'!$D$79-1),'HYP-SCENARIO-RES'!$D$77/'HYP-SCENARIO-RES'!$D$79,0)*D10</f>
        <v>0</v>
      </c>
      <c r="E63" s="2">
        <f>IF(AND(E$1&gt;='HYP-SCENARIO-RES'!$D$78, ModèleCalcCompar!E$1&lt;='HYP-SCENARIO-RES'!$D$78+'HYP-SCENARIO-RES'!$D$79-1),'HYP-SCENARIO-RES'!$D$77/'HYP-SCENARIO-RES'!$D$79,0)*E10</f>
        <v>0</v>
      </c>
      <c r="F63" s="2">
        <f>IF(AND(F$1&gt;='HYP-SCENARIO-RES'!$D$78, ModèleCalcCompar!F$1&lt;='HYP-SCENARIO-RES'!$D$78+'HYP-SCENARIO-RES'!$D$79-1),'HYP-SCENARIO-RES'!$D$77/'HYP-SCENARIO-RES'!$D$79,0)*F10</f>
        <v>0</v>
      </c>
      <c r="G63" s="2">
        <f>IF(AND(G$1&gt;='HYP-SCENARIO-RES'!$D$78, ModèleCalcCompar!G$1&lt;='HYP-SCENARIO-RES'!$D$78+'HYP-SCENARIO-RES'!$D$79-1),'HYP-SCENARIO-RES'!$D$77/'HYP-SCENARIO-RES'!$D$79,0)*G10</f>
        <v>0</v>
      </c>
      <c r="H63" s="2">
        <f>IF(AND(H$1&gt;='HYP-SCENARIO-RES'!$D$78, ModèleCalcCompar!H$1&lt;='HYP-SCENARIO-RES'!$D$78+'HYP-SCENARIO-RES'!$D$79-1),'HYP-SCENARIO-RES'!$D$77/'HYP-SCENARIO-RES'!$D$79,0)*H10</f>
        <v>0</v>
      </c>
      <c r="I63" s="2">
        <f>IF(AND(I$1&gt;='HYP-SCENARIO-RES'!$D$78, ModèleCalcCompar!I$1&lt;='HYP-SCENARIO-RES'!$D$78+'HYP-SCENARIO-RES'!$D$79-1),'HYP-SCENARIO-RES'!$D$77/'HYP-SCENARIO-RES'!$D$79,0)*I10</f>
        <v>0</v>
      </c>
      <c r="J63" s="2">
        <f>IF(AND(J$1&gt;='HYP-SCENARIO-RES'!$D$78, ModèleCalcCompar!J$1&lt;='HYP-SCENARIO-RES'!$D$78+'HYP-SCENARIO-RES'!$D$79-1),'HYP-SCENARIO-RES'!$D$77/'HYP-SCENARIO-RES'!$D$79,0)*J10</f>
        <v>0</v>
      </c>
      <c r="K63" s="2">
        <f>IF(AND(K$1&gt;='HYP-SCENARIO-RES'!$D$78, ModèleCalcCompar!K$1&lt;='HYP-SCENARIO-RES'!$D$78+'HYP-SCENARIO-RES'!$D$79-1),'HYP-SCENARIO-RES'!$D$77/'HYP-SCENARIO-RES'!$D$79,0)*K10</f>
        <v>0</v>
      </c>
      <c r="L63" s="2">
        <f>IF(AND(L$1&gt;='HYP-SCENARIO-RES'!$D$78, ModèleCalcCompar!L$1&lt;='HYP-SCENARIO-RES'!$D$78+'HYP-SCENARIO-RES'!$D$79-1),'HYP-SCENARIO-RES'!$D$77/'HYP-SCENARIO-RES'!$D$79,0)*L10</f>
        <v>0</v>
      </c>
      <c r="M63" s="2">
        <f>IF(AND(M$1&gt;='HYP-SCENARIO-RES'!$D$78, ModèleCalcCompar!M$1&lt;='HYP-SCENARIO-RES'!$D$78+'HYP-SCENARIO-RES'!$D$79-1),'HYP-SCENARIO-RES'!$D$77/'HYP-SCENARIO-RES'!$D$79,0)*M10</f>
        <v>0</v>
      </c>
      <c r="N63" s="2">
        <f>IF(AND(N$1&gt;='HYP-SCENARIO-RES'!$D$78, ModèleCalcCompar!N$1&lt;='HYP-SCENARIO-RES'!$D$78+'HYP-SCENARIO-RES'!$D$79-1),'HYP-SCENARIO-RES'!$D$77/'HYP-SCENARIO-RES'!$D$79,0)*N10</f>
        <v>0</v>
      </c>
      <c r="O63" s="2">
        <f>IF(AND(O$1&gt;='HYP-SCENARIO-RES'!$D$78, ModèleCalcCompar!O$1&lt;='HYP-SCENARIO-RES'!$D$78+'HYP-SCENARIO-RES'!$D$79-1),'HYP-SCENARIO-RES'!$D$77/'HYP-SCENARIO-RES'!$D$79,0)*O10</f>
        <v>0</v>
      </c>
      <c r="P63" s="2">
        <f>IF(AND(P$1&gt;='HYP-SCENARIO-RES'!$D$78, ModèleCalcCompar!P$1&lt;='HYP-SCENARIO-RES'!$D$78+'HYP-SCENARIO-RES'!$D$79-1),'HYP-SCENARIO-RES'!$D$77/'HYP-SCENARIO-RES'!$D$79,0)*P10</f>
        <v>0</v>
      </c>
      <c r="Q63" s="2">
        <f>IF(AND(Q$1&gt;='HYP-SCENARIO-RES'!$D$78, ModèleCalcCompar!Q$1&lt;='HYP-SCENARIO-RES'!$D$78+'HYP-SCENARIO-RES'!$D$79-1),'HYP-SCENARIO-RES'!$D$77/'HYP-SCENARIO-RES'!$D$79,0)*Q10</f>
        <v>0</v>
      </c>
      <c r="R63" s="2">
        <f>IF(AND(R$1&gt;='HYP-SCENARIO-RES'!$D$78, ModèleCalcCompar!R$1&lt;='HYP-SCENARIO-RES'!$D$78+'HYP-SCENARIO-RES'!$D$79-1),'HYP-SCENARIO-RES'!$D$77/'HYP-SCENARIO-RES'!$D$79,0)*R10</f>
        <v>0</v>
      </c>
      <c r="S63" s="2">
        <f>IF(AND(S$1&gt;='HYP-SCENARIO-RES'!$D$78, ModèleCalcCompar!S$1&lt;='HYP-SCENARIO-RES'!$D$78+'HYP-SCENARIO-RES'!$D$79-1),'HYP-SCENARIO-RES'!$D$77/'HYP-SCENARIO-RES'!$D$79,0)*S10</f>
        <v>0</v>
      </c>
      <c r="T63" s="2">
        <f>IF(AND(T$1&gt;='HYP-SCENARIO-RES'!$D$78, ModèleCalcCompar!T$1&lt;='HYP-SCENARIO-RES'!$D$78+'HYP-SCENARIO-RES'!$D$79-1),'HYP-SCENARIO-RES'!$D$77/'HYP-SCENARIO-RES'!$D$79,0)*T10</f>
        <v>0</v>
      </c>
      <c r="U63" s="2">
        <f>IF(AND(U$1&gt;='HYP-SCENARIO-RES'!$D$78, ModèleCalcCompar!U$1&lt;='HYP-SCENARIO-RES'!$D$78+'HYP-SCENARIO-RES'!$D$79-1),'HYP-SCENARIO-RES'!$D$77/'HYP-SCENARIO-RES'!$D$79,0)*U10</f>
        <v>0</v>
      </c>
      <c r="V63" s="2">
        <f>IF(AND(V$1&gt;='HYP-SCENARIO-RES'!$D$78, ModèleCalcCompar!V$1&lt;='HYP-SCENARIO-RES'!$D$78+'HYP-SCENARIO-RES'!$D$79-1),'HYP-SCENARIO-RES'!$D$77/'HYP-SCENARIO-RES'!$D$79,0)*V10</f>
        <v>0</v>
      </c>
      <c r="W63" s="2">
        <f>IF(AND(W$1&gt;='HYP-SCENARIO-RES'!$D$78, ModèleCalcCompar!W$1&lt;='HYP-SCENARIO-RES'!$D$78+'HYP-SCENARIO-RES'!$D$79-1),'HYP-SCENARIO-RES'!$D$77/'HYP-SCENARIO-RES'!$D$79,0)*W10</f>
        <v>0</v>
      </c>
      <c r="X63" s="2">
        <f>IF(AND(X$1&gt;='HYP-SCENARIO-RES'!$D$78, ModèleCalcCompar!X$1&lt;='HYP-SCENARIO-RES'!$D$78+'HYP-SCENARIO-RES'!$D$79-1),'HYP-SCENARIO-RES'!$D$77/'HYP-SCENARIO-RES'!$D$79,0)*X10</f>
        <v>0</v>
      </c>
      <c r="Y63" s="2">
        <f>IF(AND(Y$1&gt;='HYP-SCENARIO-RES'!$D$78, ModèleCalcCompar!Y$1&lt;='HYP-SCENARIO-RES'!$D$78+'HYP-SCENARIO-RES'!$D$79-1),'HYP-SCENARIO-RES'!$D$77/'HYP-SCENARIO-RES'!$D$79,0)*Y10</f>
        <v>0</v>
      </c>
      <c r="Z63" s="2">
        <f>IF(AND(Z$1&gt;='HYP-SCENARIO-RES'!$D$78, ModèleCalcCompar!Z$1&lt;='HYP-SCENARIO-RES'!$D$78+'HYP-SCENARIO-RES'!$D$79-1),'HYP-SCENARIO-RES'!$D$77/'HYP-SCENARIO-RES'!$D$79,0)*Z10</f>
        <v>0</v>
      </c>
      <c r="AA63" s="2">
        <f>IF(AND(AA$1&gt;='HYP-SCENARIO-RES'!$D$78, ModèleCalcCompar!AA$1&lt;='HYP-SCENARIO-RES'!$D$78+'HYP-SCENARIO-RES'!$D$79-1),'HYP-SCENARIO-RES'!$D$77/'HYP-SCENARIO-RES'!$D$79,0)*AA10</f>
        <v>0</v>
      </c>
      <c r="AB63" s="2">
        <f>IF(AND(AB$1&gt;='HYP-SCENARIO-RES'!$D$78, ModèleCalcCompar!AB$1&lt;='HYP-SCENARIO-RES'!$D$78+'HYP-SCENARIO-RES'!$D$79-1),'HYP-SCENARIO-RES'!$D$77/'HYP-SCENARIO-RES'!$D$79,0)*AB10</f>
        <v>0</v>
      </c>
      <c r="AC63" s="2">
        <f>IF(AND(AC$1&gt;='HYP-SCENARIO-RES'!$D$78, ModèleCalcCompar!AC$1&lt;='HYP-SCENARIO-RES'!$D$78+'HYP-SCENARIO-RES'!$D$79-1),'HYP-SCENARIO-RES'!$D$77/'HYP-SCENARIO-RES'!$D$79,0)*AC10</f>
        <v>0</v>
      </c>
      <c r="AD63" s="2">
        <f>IF(AND(AD$1&gt;='HYP-SCENARIO-RES'!$D$78, ModèleCalcCompar!AD$1&lt;='HYP-SCENARIO-RES'!$D$78+'HYP-SCENARIO-RES'!$D$79-1),'HYP-SCENARIO-RES'!$D$77/'HYP-SCENARIO-RES'!$D$79,0)*AD10</f>
        <v>0</v>
      </c>
      <c r="AE63" s="2">
        <f>IF(AND(AE$1&gt;='HYP-SCENARIO-RES'!$D$78, ModèleCalcCompar!AE$1&lt;='HYP-SCENARIO-RES'!$D$78+'HYP-SCENARIO-RES'!$D$79-1),'HYP-SCENARIO-RES'!$D$77/'HYP-SCENARIO-RES'!$D$79,0)*AE10</f>
        <v>0</v>
      </c>
      <c r="AF63" s="2">
        <f>IF(AND(AF$1&gt;='HYP-SCENARIO-RES'!$D$78, ModèleCalcCompar!AF$1&lt;='HYP-SCENARIO-RES'!$D$78+'HYP-SCENARIO-RES'!$D$79-1),'HYP-SCENARIO-RES'!$D$77/'HYP-SCENARIO-RES'!$D$79,0)*AF10</f>
        <v>0</v>
      </c>
      <c r="AG63" s="2">
        <f>IF(AND(AG$1&gt;='HYP-SCENARIO-RES'!$D$78, ModèleCalcCompar!AG$1&lt;='HYP-SCENARIO-RES'!$D$78+'HYP-SCENARIO-RES'!$D$79-1),'HYP-SCENARIO-RES'!$D$77/'HYP-SCENARIO-RES'!$D$79,0)*AG10</f>
        <v>0</v>
      </c>
      <c r="AH63" s="2">
        <f>IF(AND(AH$1&gt;='HYP-SCENARIO-RES'!$D$78, ModèleCalcCompar!AH$1&lt;='HYP-SCENARIO-RES'!$D$78+'HYP-SCENARIO-RES'!$D$79-1),'HYP-SCENARIO-RES'!$D$77/'HYP-SCENARIO-RES'!$D$79,0)*AH10</f>
        <v>0</v>
      </c>
      <c r="AI63" s="2">
        <f>IF(AND(AI$1&gt;='HYP-SCENARIO-RES'!$D$78, ModèleCalcCompar!AI$1&lt;='HYP-SCENARIO-RES'!$D$78+'HYP-SCENARIO-RES'!$D$79-1),'HYP-SCENARIO-RES'!$D$77/'HYP-SCENARIO-RES'!$D$79,0)*AI10</f>
        <v>0</v>
      </c>
      <c r="AJ63" s="2">
        <f>IF(AND(AJ$1&gt;='HYP-SCENARIO-RES'!$D$78, ModèleCalcCompar!AJ$1&lt;='HYP-SCENARIO-RES'!$D$78+'HYP-SCENARIO-RES'!$D$79-1),'HYP-SCENARIO-RES'!$D$77/'HYP-SCENARIO-RES'!$D$79,0)*AJ10</f>
        <v>0</v>
      </c>
      <c r="AK63" s="2">
        <f>IF(AND(AK$1&gt;='HYP-SCENARIO-RES'!$D$78, ModèleCalcCompar!AK$1&lt;='HYP-SCENARIO-RES'!$D$78+'HYP-SCENARIO-RES'!$D$79-1),'HYP-SCENARIO-RES'!$D$77/'HYP-SCENARIO-RES'!$D$79,0)*AK10</f>
        <v>0</v>
      </c>
      <c r="AL63" s="2">
        <f>IF(AND(AL$1&gt;='HYP-SCENARIO-RES'!$D$78, ModèleCalcCompar!AL$1&lt;='HYP-SCENARIO-RES'!$D$78+'HYP-SCENARIO-RES'!$D$79-1),'HYP-SCENARIO-RES'!$D$77/'HYP-SCENARIO-RES'!$D$79,0)*AL10</f>
        <v>0</v>
      </c>
      <c r="AM63" s="2">
        <f>IF(AND(AM$1&gt;='HYP-SCENARIO-RES'!$D$78, ModèleCalcCompar!AM$1&lt;='HYP-SCENARIO-RES'!$D$78+'HYP-SCENARIO-RES'!$D$79-1),'HYP-SCENARIO-RES'!$D$77/'HYP-SCENARIO-RES'!$D$79,0)*AM10</f>
        <v>0</v>
      </c>
      <c r="AN63" s="2">
        <f>IF(AND(AN$1&gt;='HYP-SCENARIO-RES'!$D$78, ModèleCalcCompar!AN$1&lt;='HYP-SCENARIO-RES'!$D$78+'HYP-SCENARIO-RES'!$D$79-1),'HYP-SCENARIO-RES'!$D$77/'HYP-SCENARIO-RES'!$D$79,0)*AN10</f>
        <v>0</v>
      </c>
      <c r="AO63" s="2">
        <f>IF(AND(AO$1&gt;='HYP-SCENARIO-RES'!$D$78, ModèleCalcCompar!AO$1&lt;='HYP-SCENARIO-RES'!$D$78+'HYP-SCENARIO-RES'!$D$79-1),'HYP-SCENARIO-RES'!$D$77/'HYP-SCENARIO-RES'!$D$79,0)*AO10</f>
        <v>0</v>
      </c>
      <c r="AP63" s="2">
        <f>IF(AND(AP$1&gt;='HYP-SCENARIO-RES'!$D$78, ModèleCalcCompar!AP$1&lt;='HYP-SCENARIO-RES'!$D$78+'HYP-SCENARIO-RES'!$D$79-1),'HYP-SCENARIO-RES'!$D$77/'HYP-SCENARIO-RES'!$D$79,0)*AP10</f>
        <v>0</v>
      </c>
      <c r="AQ63" s="2">
        <f>IF(AND(AQ$1&gt;='HYP-SCENARIO-RES'!$D$78, ModèleCalcCompar!AQ$1&lt;='HYP-SCENARIO-RES'!$D$78+'HYP-SCENARIO-RES'!$D$79-1),'HYP-SCENARIO-RES'!$D$77/'HYP-SCENARIO-RES'!$D$79,0)*AQ10</f>
        <v>0</v>
      </c>
      <c r="AR63" s="2">
        <f>IF(AND(AR$1&gt;='HYP-SCENARIO-RES'!$D$78, ModèleCalcCompar!AR$1&lt;='HYP-SCENARIO-RES'!$D$78+'HYP-SCENARIO-RES'!$D$79-1),'HYP-SCENARIO-RES'!$D$77/'HYP-SCENARIO-RES'!$D$79,0)*AR10</f>
        <v>0</v>
      </c>
    </row>
    <row r="64" spans="1:44" ht="12.75" customHeight="1">
      <c r="A64" s="2" t="s">
        <v>121</v>
      </c>
      <c r="C64" s="2">
        <f>IF(AND(C$1&gt;='HYP-SCENARIO-RES'!$D$82, ModèleCalcCompar!C$1&lt;='HYP-SCENARIO-RES'!$D$82+'HYP-SCENARIO-RES'!$D$83-1),'HYP-SCENARIO-RES'!$D$81/'HYP-SCENARIO-RES'!$D$83,0)*C10</f>
        <v>0</v>
      </c>
      <c r="D64" s="2">
        <f>IF(AND(D$1&gt;='HYP-SCENARIO-RES'!$D$82, ModèleCalcCompar!D$1&lt;='HYP-SCENARIO-RES'!$D$82+'HYP-SCENARIO-RES'!$D$83-1),'HYP-SCENARIO-RES'!$D$81/'HYP-SCENARIO-RES'!$D$83,0)*D10</f>
        <v>0</v>
      </c>
      <c r="E64" s="2">
        <f>IF(AND(E$1&gt;='HYP-SCENARIO-RES'!$D$82, ModèleCalcCompar!E$1&lt;='HYP-SCENARIO-RES'!$D$82+'HYP-SCENARIO-RES'!$D$83-1),'HYP-SCENARIO-RES'!$D$81/'HYP-SCENARIO-RES'!$D$83,0)*E10</f>
        <v>0</v>
      </c>
      <c r="F64" s="2">
        <f>IF(AND(F$1&gt;='HYP-SCENARIO-RES'!$D$82, ModèleCalcCompar!F$1&lt;='HYP-SCENARIO-RES'!$D$82+'HYP-SCENARIO-RES'!$D$83-1),'HYP-SCENARIO-RES'!$D$81/'HYP-SCENARIO-RES'!$D$83,0)*F10</f>
        <v>0</v>
      </c>
      <c r="G64" s="2">
        <f>IF(AND(G$1&gt;='HYP-SCENARIO-RES'!$D$82, ModèleCalcCompar!G$1&lt;='HYP-SCENARIO-RES'!$D$82+'HYP-SCENARIO-RES'!$D$83-1),'HYP-SCENARIO-RES'!$D$81/'HYP-SCENARIO-RES'!$D$83,0)*G10</f>
        <v>0</v>
      </c>
      <c r="H64" s="2">
        <f>IF(AND(H$1&gt;='HYP-SCENARIO-RES'!$D$82, ModèleCalcCompar!H$1&lt;='HYP-SCENARIO-RES'!$D$82+'HYP-SCENARIO-RES'!$D$83-1),'HYP-SCENARIO-RES'!$D$81/'HYP-SCENARIO-RES'!$D$83,0)*H10</f>
        <v>0</v>
      </c>
      <c r="I64" s="2">
        <f>IF(AND(I$1&gt;='HYP-SCENARIO-RES'!$D$82, ModèleCalcCompar!I$1&lt;='HYP-SCENARIO-RES'!$D$82+'HYP-SCENARIO-RES'!$D$83-1),'HYP-SCENARIO-RES'!$D$81/'HYP-SCENARIO-RES'!$D$83,0)*I10</f>
        <v>0</v>
      </c>
      <c r="J64" s="2">
        <f>IF(AND(J$1&gt;='HYP-SCENARIO-RES'!$D$82, ModèleCalcCompar!J$1&lt;='HYP-SCENARIO-RES'!$D$82+'HYP-SCENARIO-RES'!$D$83-1),'HYP-SCENARIO-RES'!$D$81/'HYP-SCENARIO-RES'!$D$83,0)*J10</f>
        <v>0</v>
      </c>
      <c r="K64" s="2">
        <f>IF(AND(K$1&gt;='HYP-SCENARIO-RES'!$D$82, ModèleCalcCompar!K$1&lt;='HYP-SCENARIO-RES'!$D$82+'HYP-SCENARIO-RES'!$D$83-1),'HYP-SCENARIO-RES'!$D$81/'HYP-SCENARIO-RES'!$D$83,0)*K10</f>
        <v>0</v>
      </c>
      <c r="L64" s="2">
        <f>IF(AND(L$1&gt;='HYP-SCENARIO-RES'!$D$82, ModèleCalcCompar!L$1&lt;='HYP-SCENARIO-RES'!$D$82+'HYP-SCENARIO-RES'!$D$83-1),'HYP-SCENARIO-RES'!$D$81/'HYP-SCENARIO-RES'!$D$83,0)*L10</f>
        <v>0</v>
      </c>
      <c r="M64" s="2">
        <f>IF(AND(M$1&gt;='HYP-SCENARIO-RES'!$D$82, ModèleCalcCompar!M$1&lt;='HYP-SCENARIO-RES'!$D$82+'HYP-SCENARIO-RES'!$D$83-1),'HYP-SCENARIO-RES'!$D$81/'HYP-SCENARIO-RES'!$D$83,0)*M10</f>
        <v>0</v>
      </c>
      <c r="N64" s="2">
        <f>IF(AND(N$1&gt;='HYP-SCENARIO-RES'!$D$82, ModèleCalcCompar!N$1&lt;='HYP-SCENARIO-RES'!$D$82+'HYP-SCENARIO-RES'!$D$83-1),'HYP-SCENARIO-RES'!$D$81/'HYP-SCENARIO-RES'!$D$83,0)*N10</f>
        <v>0</v>
      </c>
      <c r="O64" s="2">
        <f>IF(AND(O$1&gt;='HYP-SCENARIO-RES'!$D$82, ModèleCalcCompar!O$1&lt;='HYP-SCENARIO-RES'!$D$82+'HYP-SCENARIO-RES'!$D$83-1),'HYP-SCENARIO-RES'!$D$81/'HYP-SCENARIO-RES'!$D$83,0)*O10</f>
        <v>0</v>
      </c>
      <c r="P64" s="2">
        <f>IF(AND(P$1&gt;='HYP-SCENARIO-RES'!$D$82, ModèleCalcCompar!P$1&lt;='HYP-SCENARIO-RES'!$D$82+'HYP-SCENARIO-RES'!$D$83-1),'HYP-SCENARIO-RES'!$D$81/'HYP-SCENARIO-RES'!$D$83,0)*P10</f>
        <v>0</v>
      </c>
      <c r="Q64" s="2">
        <f>IF(AND(Q$1&gt;='HYP-SCENARIO-RES'!$D$82, ModèleCalcCompar!Q$1&lt;='HYP-SCENARIO-RES'!$D$82+'HYP-SCENARIO-RES'!$D$83-1),'HYP-SCENARIO-RES'!$D$81/'HYP-SCENARIO-RES'!$D$83,0)*Q10</f>
        <v>0</v>
      </c>
      <c r="R64" s="2">
        <f>IF(AND(R$1&gt;='HYP-SCENARIO-RES'!$D$82, ModèleCalcCompar!R$1&lt;='HYP-SCENARIO-RES'!$D$82+'HYP-SCENARIO-RES'!$D$83-1),'HYP-SCENARIO-RES'!$D$81/'HYP-SCENARIO-RES'!$D$83,0)*R10</f>
        <v>0</v>
      </c>
      <c r="S64" s="2">
        <f>IF(AND(S$1&gt;='HYP-SCENARIO-RES'!$D$82, ModèleCalcCompar!S$1&lt;='HYP-SCENARIO-RES'!$D$82+'HYP-SCENARIO-RES'!$D$83-1),'HYP-SCENARIO-RES'!$D$81/'HYP-SCENARIO-RES'!$D$83,0)*S10</f>
        <v>0</v>
      </c>
      <c r="T64" s="2">
        <f>IF(AND(T$1&gt;='HYP-SCENARIO-RES'!$D$82, ModèleCalcCompar!T$1&lt;='HYP-SCENARIO-RES'!$D$82+'HYP-SCENARIO-RES'!$D$83-1),'HYP-SCENARIO-RES'!$D$81/'HYP-SCENARIO-RES'!$D$83,0)*T10</f>
        <v>0</v>
      </c>
      <c r="U64" s="2">
        <f>IF(AND(U$1&gt;='HYP-SCENARIO-RES'!$D$82, ModèleCalcCompar!U$1&lt;='HYP-SCENARIO-RES'!$D$82+'HYP-SCENARIO-RES'!$D$83-1),'HYP-SCENARIO-RES'!$D$81/'HYP-SCENARIO-RES'!$D$83,0)*U10</f>
        <v>0</v>
      </c>
      <c r="V64" s="2">
        <f>IF(AND(V$1&gt;='HYP-SCENARIO-RES'!$D$82, ModèleCalcCompar!V$1&lt;='HYP-SCENARIO-RES'!$D$82+'HYP-SCENARIO-RES'!$D$83-1),'HYP-SCENARIO-RES'!$D$81/'HYP-SCENARIO-RES'!$D$83,0)*V10</f>
        <v>0</v>
      </c>
      <c r="W64" s="2">
        <f>IF(AND(W$1&gt;='HYP-SCENARIO-RES'!$D$82, ModèleCalcCompar!W$1&lt;='HYP-SCENARIO-RES'!$D$82+'HYP-SCENARIO-RES'!$D$83-1),'HYP-SCENARIO-RES'!$D$81/'HYP-SCENARIO-RES'!$D$83,0)*W10</f>
        <v>0</v>
      </c>
      <c r="X64" s="2">
        <f>IF(AND(X$1&gt;='HYP-SCENARIO-RES'!$D$82, ModèleCalcCompar!X$1&lt;='HYP-SCENARIO-RES'!$D$82+'HYP-SCENARIO-RES'!$D$83-1),'HYP-SCENARIO-RES'!$D$81/'HYP-SCENARIO-RES'!$D$83,0)*X10</f>
        <v>0</v>
      </c>
      <c r="Y64" s="2">
        <f>IF(AND(Y$1&gt;='HYP-SCENARIO-RES'!$D$82, ModèleCalcCompar!Y$1&lt;='HYP-SCENARIO-RES'!$D$82+'HYP-SCENARIO-RES'!$D$83-1),'HYP-SCENARIO-RES'!$D$81/'HYP-SCENARIO-RES'!$D$83,0)*Y10</f>
        <v>0</v>
      </c>
      <c r="Z64" s="2">
        <f>IF(AND(Z$1&gt;='HYP-SCENARIO-RES'!$D$82, ModèleCalcCompar!Z$1&lt;='HYP-SCENARIO-RES'!$D$82+'HYP-SCENARIO-RES'!$D$83-1),'HYP-SCENARIO-RES'!$D$81/'HYP-SCENARIO-RES'!$D$83,0)*Z10</f>
        <v>0</v>
      </c>
      <c r="AA64" s="2">
        <f>IF(AND(AA$1&gt;='HYP-SCENARIO-RES'!$D$82, ModèleCalcCompar!AA$1&lt;='HYP-SCENARIO-RES'!$D$82+'HYP-SCENARIO-RES'!$D$83-1),'HYP-SCENARIO-RES'!$D$81/'HYP-SCENARIO-RES'!$D$83,0)*AA10</f>
        <v>0</v>
      </c>
      <c r="AB64" s="2">
        <f>IF(AND(AB$1&gt;='HYP-SCENARIO-RES'!$D$82, ModèleCalcCompar!AB$1&lt;='HYP-SCENARIO-RES'!$D$82+'HYP-SCENARIO-RES'!$D$83-1),'HYP-SCENARIO-RES'!$D$81/'HYP-SCENARIO-RES'!$D$83,0)*AB10</f>
        <v>0</v>
      </c>
      <c r="AC64" s="2">
        <f>IF(AND(AC$1&gt;='HYP-SCENARIO-RES'!$D$82, ModèleCalcCompar!AC$1&lt;='HYP-SCENARIO-RES'!$D$82+'HYP-SCENARIO-RES'!$D$83-1),'HYP-SCENARIO-RES'!$D$81/'HYP-SCENARIO-RES'!$D$83,0)*AC10</f>
        <v>0</v>
      </c>
      <c r="AD64" s="2">
        <f>IF(AND(AD$1&gt;='HYP-SCENARIO-RES'!$D$82, ModèleCalcCompar!AD$1&lt;='HYP-SCENARIO-RES'!$D$82+'HYP-SCENARIO-RES'!$D$83-1),'HYP-SCENARIO-RES'!$D$81/'HYP-SCENARIO-RES'!$D$83,0)*AD10</f>
        <v>0</v>
      </c>
      <c r="AE64" s="2">
        <f>IF(AND(AE$1&gt;='HYP-SCENARIO-RES'!$D$82, ModèleCalcCompar!AE$1&lt;='HYP-SCENARIO-RES'!$D$82+'HYP-SCENARIO-RES'!$D$83-1),'HYP-SCENARIO-RES'!$D$81/'HYP-SCENARIO-RES'!$D$83,0)*AE10</f>
        <v>0</v>
      </c>
      <c r="AF64" s="2">
        <f>IF(AND(AF$1&gt;='HYP-SCENARIO-RES'!$D$82, ModèleCalcCompar!AF$1&lt;='HYP-SCENARIO-RES'!$D$82+'HYP-SCENARIO-RES'!$D$83-1),'HYP-SCENARIO-RES'!$D$81/'HYP-SCENARIO-RES'!$D$83,0)*AF10</f>
        <v>0</v>
      </c>
      <c r="AG64" s="2">
        <f>IF(AND(AG$1&gt;='HYP-SCENARIO-RES'!$D$82, ModèleCalcCompar!AG$1&lt;='HYP-SCENARIO-RES'!$D$82+'HYP-SCENARIO-RES'!$D$83-1),'HYP-SCENARIO-RES'!$D$81/'HYP-SCENARIO-RES'!$D$83,0)*AG10</f>
        <v>0</v>
      </c>
      <c r="AH64" s="2">
        <f>IF(AND(AH$1&gt;='HYP-SCENARIO-RES'!$D$82, ModèleCalcCompar!AH$1&lt;='HYP-SCENARIO-RES'!$D$82+'HYP-SCENARIO-RES'!$D$83-1),'HYP-SCENARIO-RES'!$D$81/'HYP-SCENARIO-RES'!$D$83,0)*AH10</f>
        <v>0</v>
      </c>
      <c r="AI64" s="2">
        <f>IF(AND(AI$1&gt;='HYP-SCENARIO-RES'!$D$82, ModèleCalcCompar!AI$1&lt;='HYP-SCENARIO-RES'!$D$82+'HYP-SCENARIO-RES'!$D$83-1),'HYP-SCENARIO-RES'!$D$81/'HYP-SCENARIO-RES'!$D$83,0)*AI10</f>
        <v>0</v>
      </c>
      <c r="AJ64" s="2">
        <f>IF(AND(AJ$1&gt;='HYP-SCENARIO-RES'!$D$82, ModèleCalcCompar!AJ$1&lt;='HYP-SCENARIO-RES'!$D$82+'HYP-SCENARIO-RES'!$D$83-1),'HYP-SCENARIO-RES'!$D$81/'HYP-SCENARIO-RES'!$D$83,0)*AJ10</f>
        <v>0</v>
      </c>
      <c r="AK64" s="2">
        <f>IF(AND(AK$1&gt;='HYP-SCENARIO-RES'!$D$82, ModèleCalcCompar!AK$1&lt;='HYP-SCENARIO-RES'!$D$82+'HYP-SCENARIO-RES'!$D$83-1),'HYP-SCENARIO-RES'!$D$81/'HYP-SCENARIO-RES'!$D$83,0)*AK10</f>
        <v>0</v>
      </c>
      <c r="AL64" s="2">
        <f>IF(AND(AL$1&gt;='HYP-SCENARIO-RES'!$D$82, ModèleCalcCompar!AL$1&lt;='HYP-SCENARIO-RES'!$D$82+'HYP-SCENARIO-RES'!$D$83-1),'HYP-SCENARIO-RES'!$D$81/'HYP-SCENARIO-RES'!$D$83,0)*AL10</f>
        <v>0</v>
      </c>
      <c r="AM64" s="2">
        <f>IF(AND(AM$1&gt;='HYP-SCENARIO-RES'!$D$82, ModèleCalcCompar!AM$1&lt;='HYP-SCENARIO-RES'!$D$82+'HYP-SCENARIO-RES'!$D$83-1),'HYP-SCENARIO-RES'!$D$81/'HYP-SCENARIO-RES'!$D$83,0)*AM10</f>
        <v>0</v>
      </c>
      <c r="AN64" s="2">
        <f>IF(AND(AN$1&gt;='HYP-SCENARIO-RES'!$D$82, ModèleCalcCompar!AN$1&lt;='HYP-SCENARIO-RES'!$D$82+'HYP-SCENARIO-RES'!$D$83-1),'HYP-SCENARIO-RES'!$D$81/'HYP-SCENARIO-RES'!$D$83,0)*AN10</f>
        <v>0</v>
      </c>
      <c r="AO64" s="2">
        <f>IF(AND(AO$1&gt;='HYP-SCENARIO-RES'!$D$82, ModèleCalcCompar!AO$1&lt;='HYP-SCENARIO-RES'!$D$82+'HYP-SCENARIO-RES'!$D$83-1),'HYP-SCENARIO-RES'!$D$81/'HYP-SCENARIO-RES'!$D$83,0)*AO10</f>
        <v>0</v>
      </c>
      <c r="AP64" s="2">
        <f>IF(AND(AP$1&gt;='HYP-SCENARIO-RES'!$D$82, ModèleCalcCompar!AP$1&lt;='HYP-SCENARIO-RES'!$D$82+'HYP-SCENARIO-RES'!$D$83-1),'HYP-SCENARIO-RES'!$D$81/'HYP-SCENARIO-RES'!$D$83,0)*AP10</f>
        <v>0</v>
      </c>
      <c r="AQ64" s="2">
        <f>IF(AND(AQ$1&gt;='HYP-SCENARIO-RES'!$D$82, ModèleCalcCompar!AQ$1&lt;='HYP-SCENARIO-RES'!$D$82+'HYP-SCENARIO-RES'!$D$83-1),'HYP-SCENARIO-RES'!$D$81/'HYP-SCENARIO-RES'!$D$83,0)*AQ10</f>
        <v>0</v>
      </c>
      <c r="AR64" s="2">
        <f>IF(AND(AR$1&gt;='HYP-SCENARIO-RES'!$D$82, ModèleCalcCompar!AR$1&lt;='HYP-SCENARIO-RES'!$D$82+'HYP-SCENARIO-RES'!$D$83-1),'HYP-SCENARIO-RES'!$D$81/'HYP-SCENARIO-RES'!$D$83,0)*AR10</f>
        <v>0</v>
      </c>
    </row>
    <row r="65" spans="1:45" ht="12.75" customHeight="1">
      <c r="A65" s="2" t="s">
        <v>122</v>
      </c>
      <c r="C65" s="2">
        <f>IF(AND(C$1&gt;='HYP-SCENARIO-RES'!$D$104, ModèleCalcCompar!C$1&lt;='HYP-SCENARIO-RES'!$D$104+'HYP-SCENARIO-RES'!$D$105-1),'HYP-SCENARIO-RES'!$D$103/'HYP-SCENARIO-RES'!$D$105,0)*C11</f>
        <v>0</v>
      </c>
      <c r="D65" s="2">
        <f>IF(AND(D$1&gt;='HYP-SCENARIO-RES'!$D$104, ModèleCalcCompar!D$1&lt;='HYP-SCENARIO-RES'!$D$104+'HYP-SCENARIO-RES'!$D$105-1),'HYP-SCENARIO-RES'!$D$103/'HYP-SCENARIO-RES'!$D$105,0)*D11</f>
        <v>0</v>
      </c>
      <c r="E65" s="2">
        <f>IF(AND(E$1&gt;='HYP-SCENARIO-RES'!$D$104, ModèleCalcCompar!E$1&lt;='HYP-SCENARIO-RES'!$D$104+'HYP-SCENARIO-RES'!$D$105-1),'HYP-SCENARIO-RES'!$D$103/'HYP-SCENARIO-RES'!$D$105,0)*E11</f>
        <v>0</v>
      </c>
      <c r="F65" s="2">
        <f>IF(AND(F$1&gt;='HYP-SCENARIO-RES'!$D$104, ModèleCalcCompar!F$1&lt;='HYP-SCENARIO-RES'!$D$104+'HYP-SCENARIO-RES'!$D$105-1),'HYP-SCENARIO-RES'!$D$103/'HYP-SCENARIO-RES'!$D$105,0)*F11</f>
        <v>0</v>
      </c>
      <c r="G65" s="2">
        <f>IF(AND(G$1&gt;='HYP-SCENARIO-RES'!$D$104, ModèleCalcCompar!G$1&lt;='HYP-SCENARIO-RES'!$D$104+'HYP-SCENARIO-RES'!$D$105-1),'HYP-SCENARIO-RES'!$D$103/'HYP-SCENARIO-RES'!$D$105,0)*G11</f>
        <v>0</v>
      </c>
      <c r="H65" s="2">
        <f>IF(AND(H$1&gt;='HYP-SCENARIO-RES'!$D$104, ModèleCalcCompar!H$1&lt;='HYP-SCENARIO-RES'!$D$104+'HYP-SCENARIO-RES'!$D$105-1),'HYP-SCENARIO-RES'!$D$103/'HYP-SCENARIO-RES'!$D$105,0)*H11</f>
        <v>0</v>
      </c>
      <c r="I65" s="2">
        <f>IF(AND(I$1&gt;='HYP-SCENARIO-RES'!$D$104, ModèleCalcCompar!I$1&lt;='HYP-SCENARIO-RES'!$D$104+'HYP-SCENARIO-RES'!$D$105-1),'HYP-SCENARIO-RES'!$D$103/'HYP-SCENARIO-RES'!$D$105,0)*I11</f>
        <v>0</v>
      </c>
      <c r="J65" s="2">
        <f>IF(AND(J$1&gt;='HYP-SCENARIO-RES'!$D$104, ModèleCalcCompar!J$1&lt;='HYP-SCENARIO-RES'!$D$104+'HYP-SCENARIO-RES'!$D$105-1),'HYP-SCENARIO-RES'!$D$103/'HYP-SCENARIO-RES'!$D$105,0)*J11</f>
        <v>0</v>
      </c>
      <c r="K65" s="2">
        <f>IF(AND(K$1&gt;='HYP-SCENARIO-RES'!$D$104, ModèleCalcCompar!K$1&lt;='HYP-SCENARIO-RES'!$D$104+'HYP-SCENARIO-RES'!$D$105-1),'HYP-SCENARIO-RES'!$D$103/'HYP-SCENARIO-RES'!$D$105,0)*K11</f>
        <v>0</v>
      </c>
      <c r="L65" s="2">
        <f>IF(AND(L$1&gt;='HYP-SCENARIO-RES'!$D$104, ModèleCalcCompar!L$1&lt;='HYP-SCENARIO-RES'!$D$104+'HYP-SCENARIO-RES'!$D$105-1),'HYP-SCENARIO-RES'!$D$103/'HYP-SCENARIO-RES'!$D$105,0)*L11</f>
        <v>0</v>
      </c>
      <c r="M65" s="2">
        <f>IF(AND(M$1&gt;='HYP-SCENARIO-RES'!$D$104, ModèleCalcCompar!M$1&lt;='HYP-SCENARIO-RES'!$D$104+'HYP-SCENARIO-RES'!$D$105-1),'HYP-SCENARIO-RES'!$D$103/'HYP-SCENARIO-RES'!$D$105,0)*M11</f>
        <v>0</v>
      </c>
      <c r="N65" s="2">
        <f>IF(AND(N$1&gt;='HYP-SCENARIO-RES'!$D$104, ModèleCalcCompar!N$1&lt;='HYP-SCENARIO-RES'!$D$104+'HYP-SCENARIO-RES'!$D$105-1),'HYP-SCENARIO-RES'!$D$103/'HYP-SCENARIO-RES'!$D$105,0)*N11</f>
        <v>0</v>
      </c>
      <c r="O65" s="2">
        <f>IF(AND(O$1&gt;='HYP-SCENARIO-RES'!$D$104, ModèleCalcCompar!O$1&lt;='HYP-SCENARIO-RES'!$D$104+'HYP-SCENARIO-RES'!$D$105-1),'HYP-SCENARIO-RES'!$D$103/'HYP-SCENARIO-RES'!$D$105,0)*O11</f>
        <v>0</v>
      </c>
      <c r="P65" s="2">
        <f>IF(AND(P$1&gt;='HYP-SCENARIO-RES'!$D$104, ModèleCalcCompar!P$1&lt;='HYP-SCENARIO-RES'!$D$104+'HYP-SCENARIO-RES'!$D$105-1),'HYP-SCENARIO-RES'!$D$103/'HYP-SCENARIO-RES'!$D$105,0)*P11</f>
        <v>0</v>
      </c>
      <c r="Q65" s="2">
        <f>IF(AND(Q$1&gt;='HYP-SCENARIO-RES'!$D$104, ModèleCalcCompar!Q$1&lt;='HYP-SCENARIO-RES'!$D$104+'HYP-SCENARIO-RES'!$D$105-1),'HYP-SCENARIO-RES'!$D$103/'HYP-SCENARIO-RES'!$D$105,0)*Q11</f>
        <v>0</v>
      </c>
      <c r="R65" s="2">
        <f>IF(AND(R$1&gt;='HYP-SCENARIO-RES'!$D$104, ModèleCalcCompar!R$1&lt;='HYP-SCENARIO-RES'!$D$104+'HYP-SCENARIO-RES'!$D$105-1),'HYP-SCENARIO-RES'!$D$103/'HYP-SCENARIO-RES'!$D$105,0)*R11</f>
        <v>0</v>
      </c>
      <c r="S65" s="2">
        <f>IF(AND(S$1&gt;='HYP-SCENARIO-RES'!$D$104, ModèleCalcCompar!S$1&lt;='HYP-SCENARIO-RES'!$D$104+'HYP-SCENARIO-RES'!$D$105-1),'HYP-SCENARIO-RES'!$D$103/'HYP-SCENARIO-RES'!$D$105,0)*S11</f>
        <v>0</v>
      </c>
      <c r="T65" s="2">
        <f>IF(AND(T$1&gt;='HYP-SCENARIO-RES'!$D$104, ModèleCalcCompar!T$1&lt;='HYP-SCENARIO-RES'!$D$104+'HYP-SCENARIO-RES'!$D$105-1),'HYP-SCENARIO-RES'!$D$103/'HYP-SCENARIO-RES'!$D$105,0)*T11</f>
        <v>0</v>
      </c>
      <c r="U65" s="2">
        <f>IF(AND(U$1&gt;='HYP-SCENARIO-RES'!$D$104, ModèleCalcCompar!U$1&lt;='HYP-SCENARIO-RES'!$D$104+'HYP-SCENARIO-RES'!$D$105-1),'HYP-SCENARIO-RES'!$D$103/'HYP-SCENARIO-RES'!$D$105,0)*U11</f>
        <v>0</v>
      </c>
      <c r="V65" s="2">
        <f>IF(AND(V$1&gt;='HYP-SCENARIO-RES'!$D$104, ModèleCalcCompar!V$1&lt;='HYP-SCENARIO-RES'!$D$104+'HYP-SCENARIO-RES'!$D$105-1),'HYP-SCENARIO-RES'!$D$103/'HYP-SCENARIO-RES'!$D$105,0)*V11</f>
        <v>0</v>
      </c>
      <c r="W65" s="2">
        <f>IF(AND(W$1&gt;='HYP-SCENARIO-RES'!$D$104, ModèleCalcCompar!W$1&lt;='HYP-SCENARIO-RES'!$D$104+'HYP-SCENARIO-RES'!$D$105-1),'HYP-SCENARIO-RES'!$D$103/'HYP-SCENARIO-RES'!$D$105,0)*W11</f>
        <v>0</v>
      </c>
      <c r="X65" s="2">
        <f>IF(AND(X$1&gt;='HYP-SCENARIO-RES'!$D$104, ModèleCalcCompar!X$1&lt;='HYP-SCENARIO-RES'!$D$104+'HYP-SCENARIO-RES'!$D$105-1),'HYP-SCENARIO-RES'!$D$103/'HYP-SCENARIO-RES'!$D$105,0)*X11</f>
        <v>0</v>
      </c>
      <c r="Y65" s="2">
        <f>IF(AND(Y$1&gt;='HYP-SCENARIO-RES'!$D$104, ModèleCalcCompar!Y$1&lt;='HYP-SCENARIO-RES'!$D$104+'HYP-SCENARIO-RES'!$D$105-1),'HYP-SCENARIO-RES'!$D$103/'HYP-SCENARIO-RES'!$D$105,0)*Y11</f>
        <v>0</v>
      </c>
      <c r="Z65" s="2">
        <f>IF(AND(Z$1&gt;='HYP-SCENARIO-RES'!$D$104, ModèleCalcCompar!Z$1&lt;='HYP-SCENARIO-RES'!$D$104+'HYP-SCENARIO-RES'!$D$105-1),'HYP-SCENARIO-RES'!$D$103/'HYP-SCENARIO-RES'!$D$105,0)*Z11</f>
        <v>0</v>
      </c>
      <c r="AA65" s="2">
        <f>IF(AND(AA$1&gt;='HYP-SCENARIO-RES'!$D$104, ModèleCalcCompar!AA$1&lt;='HYP-SCENARIO-RES'!$D$104+'HYP-SCENARIO-RES'!$D$105-1),'HYP-SCENARIO-RES'!$D$103/'HYP-SCENARIO-RES'!$D$105,0)*AA11</f>
        <v>0</v>
      </c>
      <c r="AB65" s="2">
        <f>IF(AND(AB$1&gt;='HYP-SCENARIO-RES'!$D$104, ModèleCalcCompar!AB$1&lt;='HYP-SCENARIO-RES'!$D$104+'HYP-SCENARIO-RES'!$D$105-1),'HYP-SCENARIO-RES'!$D$103/'HYP-SCENARIO-RES'!$D$105,0)*AB11</f>
        <v>0</v>
      </c>
      <c r="AC65" s="2">
        <f>IF(AND(AC$1&gt;='HYP-SCENARIO-RES'!$D$104, ModèleCalcCompar!AC$1&lt;='HYP-SCENARIO-RES'!$D$104+'HYP-SCENARIO-RES'!$D$105-1),'HYP-SCENARIO-RES'!$D$103/'HYP-SCENARIO-RES'!$D$105,0)*AC11</f>
        <v>0</v>
      </c>
      <c r="AD65" s="2">
        <f>IF(AND(AD$1&gt;='HYP-SCENARIO-RES'!$D$104, ModèleCalcCompar!AD$1&lt;='HYP-SCENARIO-RES'!$D$104+'HYP-SCENARIO-RES'!$D$105-1),'HYP-SCENARIO-RES'!$D$103/'HYP-SCENARIO-RES'!$D$105,0)*AD11</f>
        <v>0</v>
      </c>
      <c r="AE65" s="2">
        <f>IF(AND(AE$1&gt;='HYP-SCENARIO-RES'!$D$104, ModèleCalcCompar!AE$1&lt;='HYP-SCENARIO-RES'!$D$104+'HYP-SCENARIO-RES'!$D$105-1),'HYP-SCENARIO-RES'!$D$103/'HYP-SCENARIO-RES'!$D$105,0)*AE11</f>
        <v>0</v>
      </c>
      <c r="AF65" s="2">
        <f>IF(AND(AF$1&gt;='HYP-SCENARIO-RES'!$D$104, ModèleCalcCompar!AF$1&lt;='HYP-SCENARIO-RES'!$D$104+'HYP-SCENARIO-RES'!$D$105-1),'HYP-SCENARIO-RES'!$D$103/'HYP-SCENARIO-RES'!$D$105,0)*AF11</f>
        <v>0</v>
      </c>
      <c r="AG65" s="2">
        <f>IF(AND(AG$1&gt;='HYP-SCENARIO-RES'!$D$104, ModèleCalcCompar!AG$1&lt;='HYP-SCENARIO-RES'!$D$104+'HYP-SCENARIO-RES'!$D$105-1),'HYP-SCENARIO-RES'!$D$103/'HYP-SCENARIO-RES'!$D$105,0)*AG11</f>
        <v>0</v>
      </c>
      <c r="AH65" s="2">
        <f>IF(AND(AH$1&gt;='HYP-SCENARIO-RES'!$D$104, ModèleCalcCompar!AH$1&lt;='HYP-SCENARIO-RES'!$D$104+'HYP-SCENARIO-RES'!$D$105-1),'HYP-SCENARIO-RES'!$D$103/'HYP-SCENARIO-RES'!$D$105,0)*AH11</f>
        <v>0</v>
      </c>
      <c r="AI65" s="2">
        <f>IF(AND(AI$1&gt;='HYP-SCENARIO-RES'!$D$104, ModèleCalcCompar!AI$1&lt;='HYP-SCENARIO-RES'!$D$104+'HYP-SCENARIO-RES'!$D$105-1),'HYP-SCENARIO-RES'!$D$103/'HYP-SCENARIO-RES'!$D$105,0)*AI11</f>
        <v>0</v>
      </c>
      <c r="AJ65" s="2">
        <f>IF(AND(AJ$1&gt;='HYP-SCENARIO-RES'!$D$104, ModèleCalcCompar!AJ$1&lt;='HYP-SCENARIO-RES'!$D$104+'HYP-SCENARIO-RES'!$D$105-1),'HYP-SCENARIO-RES'!$D$103/'HYP-SCENARIO-RES'!$D$105,0)*AJ11</f>
        <v>0</v>
      </c>
      <c r="AK65" s="2">
        <f>IF(AND(AK$1&gt;='HYP-SCENARIO-RES'!$D$104, ModèleCalcCompar!AK$1&lt;='HYP-SCENARIO-RES'!$D$104+'HYP-SCENARIO-RES'!$D$105-1),'HYP-SCENARIO-RES'!$D$103/'HYP-SCENARIO-RES'!$D$105,0)*AK11</f>
        <v>0</v>
      </c>
      <c r="AL65" s="2">
        <f>IF(AND(AL$1&gt;='HYP-SCENARIO-RES'!$D$104, ModèleCalcCompar!AL$1&lt;='HYP-SCENARIO-RES'!$D$104+'HYP-SCENARIO-RES'!$D$105-1),'HYP-SCENARIO-RES'!$D$103/'HYP-SCENARIO-RES'!$D$105,0)*AL11</f>
        <v>0</v>
      </c>
      <c r="AM65" s="2">
        <f>IF(AND(AM$1&gt;='HYP-SCENARIO-RES'!$D$104, ModèleCalcCompar!AM$1&lt;='HYP-SCENARIO-RES'!$D$104+'HYP-SCENARIO-RES'!$D$105-1),'HYP-SCENARIO-RES'!$D$103/'HYP-SCENARIO-RES'!$D$105,0)*AM11</f>
        <v>0</v>
      </c>
      <c r="AN65" s="2">
        <f>IF(AND(AN$1&gt;='HYP-SCENARIO-RES'!$D$104, ModèleCalcCompar!AN$1&lt;='HYP-SCENARIO-RES'!$D$104+'HYP-SCENARIO-RES'!$D$105-1),'HYP-SCENARIO-RES'!$D$103/'HYP-SCENARIO-RES'!$D$105,0)*AN11</f>
        <v>0</v>
      </c>
      <c r="AO65" s="2">
        <f>IF(AND(AO$1&gt;='HYP-SCENARIO-RES'!$D$104, ModèleCalcCompar!AO$1&lt;='HYP-SCENARIO-RES'!$D$104+'HYP-SCENARIO-RES'!$D$105-1),'HYP-SCENARIO-RES'!$D$103/'HYP-SCENARIO-RES'!$D$105,0)*AO11</f>
        <v>0</v>
      </c>
      <c r="AP65" s="2">
        <f>IF(AND(AP$1&gt;='HYP-SCENARIO-RES'!$D$104, ModèleCalcCompar!AP$1&lt;='HYP-SCENARIO-RES'!$D$104+'HYP-SCENARIO-RES'!$D$105-1),'HYP-SCENARIO-RES'!$D$103/'HYP-SCENARIO-RES'!$D$105,0)*AP11</f>
        <v>0</v>
      </c>
      <c r="AQ65" s="2">
        <f>IF(AND(AQ$1&gt;='HYP-SCENARIO-RES'!$D$104, ModèleCalcCompar!AQ$1&lt;='HYP-SCENARIO-RES'!$D$104+'HYP-SCENARIO-RES'!$D$105-1),'HYP-SCENARIO-RES'!$D$103/'HYP-SCENARIO-RES'!$D$105,0)*AQ11</f>
        <v>0</v>
      </c>
      <c r="AR65" s="2">
        <f>IF(AND(AR$1&gt;='HYP-SCENARIO-RES'!$D$104, ModèleCalcCompar!AR$1&lt;='HYP-SCENARIO-RES'!$D$104+'HYP-SCENARIO-RES'!$D$105-1),'HYP-SCENARIO-RES'!$D$103/'HYP-SCENARIO-RES'!$D$105,0)*AR11</f>
        <v>0</v>
      </c>
    </row>
    <row r="66" spans="1:45" ht="12.75" customHeight="1">
      <c r="A66" s="2" t="s">
        <v>123</v>
      </c>
      <c r="C66" s="2">
        <f>IF(AND(C$1&gt;='HYP-SCENARIO-RES'!$D$108, ModèleCalcCompar!C$1&lt;='HYP-SCENARIO-RES'!$D$108+'HYP-SCENARIO-RES'!$D$109-1),'HYP-SCENARIO-RES'!$D$107/'HYP-SCENARIO-RES'!$D$109,0)*C11</f>
        <v>0</v>
      </c>
      <c r="D66" s="2">
        <f>IF(AND(D$1&gt;='HYP-SCENARIO-RES'!$D$108, ModèleCalcCompar!D$1&lt;='HYP-SCENARIO-RES'!$D$108+'HYP-SCENARIO-RES'!$D$109-1),'HYP-SCENARIO-RES'!$D$107/'HYP-SCENARIO-RES'!$D$109,0)*D11</f>
        <v>0</v>
      </c>
      <c r="E66" s="2">
        <f>IF(AND(E$1&gt;='HYP-SCENARIO-RES'!$D$108, ModèleCalcCompar!E$1&lt;='HYP-SCENARIO-RES'!$D$108+'HYP-SCENARIO-RES'!$D$109-1),'HYP-SCENARIO-RES'!$D$107/'HYP-SCENARIO-RES'!$D$109,0)*E11</f>
        <v>0</v>
      </c>
      <c r="F66" s="2">
        <f>IF(AND(F$1&gt;='HYP-SCENARIO-RES'!$D$108, ModèleCalcCompar!F$1&lt;='HYP-SCENARIO-RES'!$D$108+'HYP-SCENARIO-RES'!$D$109-1),'HYP-SCENARIO-RES'!$D$107/'HYP-SCENARIO-RES'!$D$109,0)*F11</f>
        <v>0</v>
      </c>
      <c r="G66" s="2">
        <f>IF(AND(G$1&gt;='HYP-SCENARIO-RES'!$D$108, ModèleCalcCompar!G$1&lt;='HYP-SCENARIO-RES'!$D$108+'HYP-SCENARIO-RES'!$D$109-1),'HYP-SCENARIO-RES'!$D$107/'HYP-SCENARIO-RES'!$D$109,0)*G11</f>
        <v>0</v>
      </c>
      <c r="H66" s="2">
        <f>IF(AND(H$1&gt;='HYP-SCENARIO-RES'!$D$108, ModèleCalcCompar!H$1&lt;='HYP-SCENARIO-RES'!$D$108+'HYP-SCENARIO-RES'!$D$109-1),'HYP-SCENARIO-RES'!$D$107/'HYP-SCENARIO-RES'!$D$109,0)*H11</f>
        <v>0</v>
      </c>
      <c r="I66" s="2">
        <f>IF(AND(I$1&gt;='HYP-SCENARIO-RES'!$D$108, ModèleCalcCompar!I$1&lt;='HYP-SCENARIO-RES'!$D$108+'HYP-SCENARIO-RES'!$D$109-1),'HYP-SCENARIO-RES'!$D$107/'HYP-SCENARIO-RES'!$D$109,0)*I11</f>
        <v>0</v>
      </c>
      <c r="J66" s="2">
        <f>IF(AND(J$1&gt;='HYP-SCENARIO-RES'!$D$108, ModèleCalcCompar!J$1&lt;='HYP-SCENARIO-RES'!$D$108+'HYP-SCENARIO-RES'!$D$109-1),'HYP-SCENARIO-RES'!$D$107/'HYP-SCENARIO-RES'!$D$109,0)*J11</f>
        <v>0</v>
      </c>
      <c r="K66" s="2">
        <f>IF(AND(K$1&gt;='HYP-SCENARIO-RES'!$D$108, ModèleCalcCompar!K$1&lt;='HYP-SCENARIO-RES'!$D$108+'HYP-SCENARIO-RES'!$D$109-1),'HYP-SCENARIO-RES'!$D$107/'HYP-SCENARIO-RES'!$D$109,0)*K11</f>
        <v>0</v>
      </c>
      <c r="L66" s="2">
        <f>IF(AND(L$1&gt;='HYP-SCENARIO-RES'!$D$108, ModèleCalcCompar!L$1&lt;='HYP-SCENARIO-RES'!$D$108+'HYP-SCENARIO-RES'!$D$109-1),'HYP-SCENARIO-RES'!$D$107/'HYP-SCENARIO-RES'!$D$109,0)*L11</f>
        <v>0</v>
      </c>
      <c r="M66" s="2">
        <f>IF(AND(M$1&gt;='HYP-SCENARIO-RES'!$D$108, ModèleCalcCompar!M$1&lt;='HYP-SCENARIO-RES'!$D$108+'HYP-SCENARIO-RES'!$D$109-1),'HYP-SCENARIO-RES'!$D$107/'HYP-SCENARIO-RES'!$D$109,0)*M11</f>
        <v>0</v>
      </c>
      <c r="N66" s="2">
        <f>IF(AND(N$1&gt;='HYP-SCENARIO-RES'!$D$108, ModèleCalcCompar!N$1&lt;='HYP-SCENARIO-RES'!$D$108+'HYP-SCENARIO-RES'!$D$109-1),'HYP-SCENARIO-RES'!$D$107/'HYP-SCENARIO-RES'!$D$109,0)*N11</f>
        <v>0</v>
      </c>
      <c r="O66" s="2">
        <f>IF(AND(O$1&gt;='HYP-SCENARIO-RES'!$D$108, ModèleCalcCompar!O$1&lt;='HYP-SCENARIO-RES'!$D$108+'HYP-SCENARIO-RES'!$D$109-1),'HYP-SCENARIO-RES'!$D$107/'HYP-SCENARIO-RES'!$D$109,0)*O11</f>
        <v>0</v>
      </c>
      <c r="P66" s="2">
        <f>IF(AND(P$1&gt;='HYP-SCENARIO-RES'!$D$108, ModèleCalcCompar!P$1&lt;='HYP-SCENARIO-RES'!$D$108+'HYP-SCENARIO-RES'!$D$109-1),'HYP-SCENARIO-RES'!$D$107/'HYP-SCENARIO-RES'!$D$109,0)*P11</f>
        <v>0</v>
      </c>
      <c r="Q66" s="2">
        <f>IF(AND(Q$1&gt;='HYP-SCENARIO-RES'!$D$108, ModèleCalcCompar!Q$1&lt;='HYP-SCENARIO-RES'!$D$108+'HYP-SCENARIO-RES'!$D$109-1),'HYP-SCENARIO-RES'!$D$107/'HYP-SCENARIO-RES'!$D$109,0)*Q11</f>
        <v>0</v>
      </c>
      <c r="R66" s="2">
        <f>IF(AND(R$1&gt;='HYP-SCENARIO-RES'!$D$108, ModèleCalcCompar!R$1&lt;='HYP-SCENARIO-RES'!$D$108+'HYP-SCENARIO-RES'!$D$109-1),'HYP-SCENARIO-RES'!$D$107/'HYP-SCENARIO-RES'!$D$109,0)*R11</f>
        <v>0</v>
      </c>
      <c r="S66" s="2">
        <f>IF(AND(S$1&gt;='HYP-SCENARIO-RES'!$D$108, ModèleCalcCompar!S$1&lt;='HYP-SCENARIO-RES'!$D$108+'HYP-SCENARIO-RES'!$D$109-1),'HYP-SCENARIO-RES'!$D$107/'HYP-SCENARIO-RES'!$D$109,0)*S11</f>
        <v>0</v>
      </c>
      <c r="T66" s="2">
        <f>IF(AND(T$1&gt;='HYP-SCENARIO-RES'!$D$108, ModèleCalcCompar!T$1&lt;='HYP-SCENARIO-RES'!$D$108+'HYP-SCENARIO-RES'!$D$109-1),'HYP-SCENARIO-RES'!$D$107/'HYP-SCENARIO-RES'!$D$109,0)*T11</f>
        <v>0</v>
      </c>
      <c r="U66" s="2">
        <f>IF(AND(U$1&gt;='HYP-SCENARIO-RES'!$D$108, ModèleCalcCompar!U$1&lt;='HYP-SCENARIO-RES'!$D$108+'HYP-SCENARIO-RES'!$D$109-1),'HYP-SCENARIO-RES'!$D$107/'HYP-SCENARIO-RES'!$D$109,0)*U11</f>
        <v>0</v>
      </c>
      <c r="V66" s="2">
        <f>IF(AND(V$1&gt;='HYP-SCENARIO-RES'!$D$108, ModèleCalcCompar!V$1&lt;='HYP-SCENARIO-RES'!$D$108+'HYP-SCENARIO-RES'!$D$109-1),'HYP-SCENARIO-RES'!$D$107/'HYP-SCENARIO-RES'!$D$109,0)*V11</f>
        <v>0</v>
      </c>
      <c r="W66" s="2">
        <f>IF(AND(W$1&gt;='HYP-SCENARIO-RES'!$D$108, ModèleCalcCompar!W$1&lt;='HYP-SCENARIO-RES'!$D$108+'HYP-SCENARIO-RES'!$D$109-1),'HYP-SCENARIO-RES'!$D$107/'HYP-SCENARIO-RES'!$D$109,0)*W11</f>
        <v>0</v>
      </c>
      <c r="X66" s="2">
        <f>IF(AND(X$1&gt;='HYP-SCENARIO-RES'!$D$108, ModèleCalcCompar!X$1&lt;='HYP-SCENARIO-RES'!$D$108+'HYP-SCENARIO-RES'!$D$109-1),'HYP-SCENARIO-RES'!$D$107/'HYP-SCENARIO-RES'!$D$109,0)*X11</f>
        <v>0</v>
      </c>
      <c r="Y66" s="2">
        <f>IF(AND(Y$1&gt;='HYP-SCENARIO-RES'!$D$108, ModèleCalcCompar!Y$1&lt;='HYP-SCENARIO-RES'!$D$108+'HYP-SCENARIO-RES'!$D$109-1),'HYP-SCENARIO-RES'!$D$107/'HYP-SCENARIO-RES'!$D$109,0)*Y11</f>
        <v>0</v>
      </c>
      <c r="Z66" s="2">
        <f>IF(AND(Z$1&gt;='HYP-SCENARIO-RES'!$D$108, ModèleCalcCompar!Z$1&lt;='HYP-SCENARIO-RES'!$D$108+'HYP-SCENARIO-RES'!$D$109-1),'HYP-SCENARIO-RES'!$D$107/'HYP-SCENARIO-RES'!$D$109,0)*Z11</f>
        <v>0</v>
      </c>
      <c r="AA66" s="2">
        <f>IF(AND(AA$1&gt;='HYP-SCENARIO-RES'!$D$108, ModèleCalcCompar!AA$1&lt;='HYP-SCENARIO-RES'!$D$108+'HYP-SCENARIO-RES'!$D$109-1),'HYP-SCENARIO-RES'!$D$107/'HYP-SCENARIO-RES'!$D$109,0)*AA11</f>
        <v>0</v>
      </c>
      <c r="AB66" s="2">
        <f>IF(AND(AB$1&gt;='HYP-SCENARIO-RES'!$D$108, ModèleCalcCompar!AB$1&lt;='HYP-SCENARIO-RES'!$D$108+'HYP-SCENARIO-RES'!$D$109-1),'HYP-SCENARIO-RES'!$D$107/'HYP-SCENARIO-RES'!$D$109,0)*AB11</f>
        <v>0</v>
      </c>
      <c r="AC66" s="2">
        <f>IF(AND(AC$1&gt;='HYP-SCENARIO-RES'!$D$108, ModèleCalcCompar!AC$1&lt;='HYP-SCENARIO-RES'!$D$108+'HYP-SCENARIO-RES'!$D$109-1),'HYP-SCENARIO-RES'!$D$107/'HYP-SCENARIO-RES'!$D$109,0)*AC11</f>
        <v>0</v>
      </c>
      <c r="AD66" s="2">
        <f>IF(AND(AD$1&gt;='HYP-SCENARIO-RES'!$D$108, ModèleCalcCompar!AD$1&lt;='HYP-SCENARIO-RES'!$D$108+'HYP-SCENARIO-RES'!$D$109-1),'HYP-SCENARIO-RES'!$D$107/'HYP-SCENARIO-RES'!$D$109,0)*AD11</f>
        <v>0</v>
      </c>
      <c r="AE66" s="2">
        <f>IF(AND(AE$1&gt;='HYP-SCENARIO-RES'!$D$108, ModèleCalcCompar!AE$1&lt;='HYP-SCENARIO-RES'!$D$108+'HYP-SCENARIO-RES'!$D$109-1),'HYP-SCENARIO-RES'!$D$107/'HYP-SCENARIO-RES'!$D$109,0)*AE11</f>
        <v>0</v>
      </c>
      <c r="AF66" s="2">
        <f>IF(AND(AF$1&gt;='HYP-SCENARIO-RES'!$D$108, ModèleCalcCompar!AF$1&lt;='HYP-SCENARIO-RES'!$D$108+'HYP-SCENARIO-RES'!$D$109-1),'HYP-SCENARIO-RES'!$D$107/'HYP-SCENARIO-RES'!$D$109,0)*AF11</f>
        <v>0</v>
      </c>
      <c r="AG66" s="2">
        <f>IF(AND(AG$1&gt;='HYP-SCENARIO-RES'!$D$108, ModèleCalcCompar!AG$1&lt;='HYP-SCENARIO-RES'!$D$108+'HYP-SCENARIO-RES'!$D$109-1),'HYP-SCENARIO-RES'!$D$107/'HYP-SCENARIO-RES'!$D$109,0)*AG11</f>
        <v>0</v>
      </c>
      <c r="AH66" s="2">
        <f>IF(AND(AH$1&gt;='HYP-SCENARIO-RES'!$D$108, ModèleCalcCompar!AH$1&lt;='HYP-SCENARIO-RES'!$D$108+'HYP-SCENARIO-RES'!$D$109-1),'HYP-SCENARIO-RES'!$D$107/'HYP-SCENARIO-RES'!$D$109,0)*AH11</f>
        <v>0</v>
      </c>
      <c r="AI66" s="2">
        <f>IF(AND(AI$1&gt;='HYP-SCENARIO-RES'!$D$108, ModèleCalcCompar!AI$1&lt;='HYP-SCENARIO-RES'!$D$108+'HYP-SCENARIO-RES'!$D$109-1),'HYP-SCENARIO-RES'!$D$107/'HYP-SCENARIO-RES'!$D$109,0)*AI11</f>
        <v>0</v>
      </c>
      <c r="AJ66" s="2">
        <f>IF(AND(AJ$1&gt;='HYP-SCENARIO-RES'!$D$108, ModèleCalcCompar!AJ$1&lt;='HYP-SCENARIO-RES'!$D$108+'HYP-SCENARIO-RES'!$D$109-1),'HYP-SCENARIO-RES'!$D$107/'HYP-SCENARIO-RES'!$D$109,0)*AJ11</f>
        <v>0</v>
      </c>
      <c r="AK66" s="2">
        <f>IF(AND(AK$1&gt;='HYP-SCENARIO-RES'!$D$108, ModèleCalcCompar!AK$1&lt;='HYP-SCENARIO-RES'!$D$108+'HYP-SCENARIO-RES'!$D$109-1),'HYP-SCENARIO-RES'!$D$107/'HYP-SCENARIO-RES'!$D$109,0)*AK11</f>
        <v>0</v>
      </c>
      <c r="AL66" s="2">
        <f>IF(AND(AL$1&gt;='HYP-SCENARIO-RES'!$D$108, ModèleCalcCompar!AL$1&lt;='HYP-SCENARIO-RES'!$D$108+'HYP-SCENARIO-RES'!$D$109-1),'HYP-SCENARIO-RES'!$D$107/'HYP-SCENARIO-RES'!$D$109,0)*AL11</f>
        <v>0</v>
      </c>
      <c r="AM66" s="2">
        <f>IF(AND(AM$1&gt;='HYP-SCENARIO-RES'!$D$108, ModèleCalcCompar!AM$1&lt;='HYP-SCENARIO-RES'!$D$108+'HYP-SCENARIO-RES'!$D$109-1),'HYP-SCENARIO-RES'!$D$107/'HYP-SCENARIO-RES'!$D$109,0)*AM11</f>
        <v>0</v>
      </c>
      <c r="AN66" s="2">
        <f>IF(AND(AN$1&gt;='HYP-SCENARIO-RES'!$D$108, ModèleCalcCompar!AN$1&lt;='HYP-SCENARIO-RES'!$D$108+'HYP-SCENARIO-RES'!$D$109-1),'HYP-SCENARIO-RES'!$D$107/'HYP-SCENARIO-RES'!$D$109,0)*AN11</f>
        <v>0</v>
      </c>
      <c r="AO66" s="2">
        <f>IF(AND(AO$1&gt;='HYP-SCENARIO-RES'!$D$108, ModèleCalcCompar!AO$1&lt;='HYP-SCENARIO-RES'!$D$108+'HYP-SCENARIO-RES'!$D$109-1),'HYP-SCENARIO-RES'!$D$107/'HYP-SCENARIO-RES'!$D$109,0)*AO11</f>
        <v>0</v>
      </c>
      <c r="AP66" s="2">
        <f>IF(AND(AP$1&gt;='HYP-SCENARIO-RES'!$D$108, ModèleCalcCompar!AP$1&lt;='HYP-SCENARIO-RES'!$D$108+'HYP-SCENARIO-RES'!$D$109-1),'HYP-SCENARIO-RES'!$D$107/'HYP-SCENARIO-RES'!$D$109,0)*AP11</f>
        <v>0</v>
      </c>
      <c r="AQ66" s="2">
        <f>IF(AND(AQ$1&gt;='HYP-SCENARIO-RES'!$D$108, ModèleCalcCompar!AQ$1&lt;='HYP-SCENARIO-RES'!$D$108+'HYP-SCENARIO-RES'!$D$109-1),'HYP-SCENARIO-RES'!$D$107/'HYP-SCENARIO-RES'!$D$109,0)*AQ11</f>
        <v>0</v>
      </c>
      <c r="AR66" s="2">
        <f>IF(AND(AR$1&gt;='HYP-SCENARIO-RES'!$D$108, ModèleCalcCompar!AR$1&lt;='HYP-SCENARIO-RES'!$D$108+'HYP-SCENARIO-RES'!$D$109-1),'HYP-SCENARIO-RES'!$D$107/'HYP-SCENARIO-RES'!$D$109,0)*AR11</f>
        <v>0</v>
      </c>
    </row>
    <row r="67" spans="1:45" ht="12.75" customHeight="1"/>
    <row r="68" spans="1:45" s="30" customFormat="1" ht="12.75" customHeight="1">
      <c r="A68" s="30" t="s">
        <v>92</v>
      </c>
      <c r="B68" s="36" t="e">
        <f ca="1">B70</f>
        <v>#DIV/0!</v>
      </c>
    </row>
    <row r="69" spans="1:45" s="4" customFormat="1">
      <c r="A69" s="4" t="s">
        <v>92</v>
      </c>
      <c r="B69" s="60"/>
      <c r="C69" s="60" t="e">
        <f ca="1">C50-C60</f>
        <v>#DIV/0!</v>
      </c>
      <c r="D69" s="60" t="e">
        <f ca="1">C69+D50-D60</f>
        <v>#DIV/0!</v>
      </c>
      <c r="E69" s="60" t="e">
        <f ca="1">D69+E50-E60</f>
        <v>#DIV/0!</v>
      </c>
      <c r="F69" s="60" t="e">
        <f t="shared" ref="F69:AR69" ca="1" si="16">E69+F50-F60</f>
        <v>#DIV/0!</v>
      </c>
      <c r="G69" s="60" t="e">
        <f t="shared" ca="1" si="16"/>
        <v>#DIV/0!</v>
      </c>
      <c r="H69" s="60" t="e">
        <f t="shared" ca="1" si="16"/>
        <v>#DIV/0!</v>
      </c>
      <c r="I69" s="60" t="e">
        <f t="shared" ca="1" si="16"/>
        <v>#DIV/0!</v>
      </c>
      <c r="J69" s="60" t="e">
        <f t="shared" ca="1" si="16"/>
        <v>#DIV/0!</v>
      </c>
      <c r="K69" s="60" t="e">
        <f t="shared" ca="1" si="16"/>
        <v>#DIV/0!</v>
      </c>
      <c r="L69" s="60" t="e">
        <f t="shared" ca="1" si="16"/>
        <v>#DIV/0!</v>
      </c>
      <c r="M69" s="60" t="e">
        <f t="shared" ca="1" si="16"/>
        <v>#DIV/0!</v>
      </c>
      <c r="N69" s="60" t="e">
        <f t="shared" ca="1" si="16"/>
        <v>#DIV/0!</v>
      </c>
      <c r="O69" s="60" t="e">
        <f t="shared" ca="1" si="16"/>
        <v>#DIV/0!</v>
      </c>
      <c r="P69" s="60" t="e">
        <f t="shared" ca="1" si="16"/>
        <v>#DIV/0!</v>
      </c>
      <c r="Q69" s="60" t="e">
        <f t="shared" ca="1" si="16"/>
        <v>#DIV/0!</v>
      </c>
      <c r="R69" s="60" t="e">
        <f t="shared" ca="1" si="16"/>
        <v>#DIV/0!</v>
      </c>
      <c r="S69" s="60" t="e">
        <f t="shared" ca="1" si="16"/>
        <v>#DIV/0!</v>
      </c>
      <c r="T69" s="60" t="e">
        <f t="shared" ca="1" si="16"/>
        <v>#DIV/0!</v>
      </c>
      <c r="U69" s="60" t="e">
        <f t="shared" ca="1" si="16"/>
        <v>#DIV/0!</v>
      </c>
      <c r="V69" s="60" t="e">
        <f t="shared" ca="1" si="16"/>
        <v>#DIV/0!</v>
      </c>
      <c r="W69" s="60" t="e">
        <f t="shared" ca="1" si="16"/>
        <v>#DIV/0!</v>
      </c>
      <c r="X69" s="60" t="e">
        <f t="shared" ca="1" si="16"/>
        <v>#DIV/0!</v>
      </c>
      <c r="Y69" s="60" t="e">
        <f t="shared" ca="1" si="16"/>
        <v>#DIV/0!</v>
      </c>
      <c r="Z69" s="60" t="e">
        <f t="shared" ca="1" si="16"/>
        <v>#DIV/0!</v>
      </c>
      <c r="AA69" s="60" t="e">
        <f t="shared" ca="1" si="16"/>
        <v>#DIV/0!</v>
      </c>
      <c r="AB69" s="60" t="e">
        <f t="shared" ca="1" si="16"/>
        <v>#DIV/0!</v>
      </c>
      <c r="AC69" s="60" t="e">
        <f t="shared" ca="1" si="16"/>
        <v>#DIV/0!</v>
      </c>
      <c r="AD69" s="60" t="e">
        <f t="shared" ca="1" si="16"/>
        <v>#DIV/0!</v>
      </c>
      <c r="AE69" s="60" t="e">
        <f t="shared" ca="1" si="16"/>
        <v>#DIV/0!</v>
      </c>
      <c r="AF69" s="60" t="e">
        <f t="shared" ca="1" si="16"/>
        <v>#DIV/0!</v>
      </c>
      <c r="AG69" s="60" t="e">
        <f t="shared" ca="1" si="16"/>
        <v>#DIV/0!</v>
      </c>
      <c r="AH69" s="60" t="e">
        <f t="shared" ca="1" si="16"/>
        <v>#DIV/0!</v>
      </c>
      <c r="AI69" s="60" t="e">
        <f t="shared" ca="1" si="16"/>
        <v>#DIV/0!</v>
      </c>
      <c r="AJ69" s="60" t="e">
        <f t="shared" ca="1" si="16"/>
        <v>#DIV/0!</v>
      </c>
      <c r="AK69" s="60" t="e">
        <f t="shared" ca="1" si="16"/>
        <v>#DIV/0!</v>
      </c>
      <c r="AL69" s="60" t="e">
        <f t="shared" ca="1" si="16"/>
        <v>#DIV/0!</v>
      </c>
      <c r="AM69" s="60" t="e">
        <f t="shared" ca="1" si="16"/>
        <v>#DIV/0!</v>
      </c>
      <c r="AN69" s="60" t="e">
        <f t="shared" ca="1" si="16"/>
        <v>#DIV/0!</v>
      </c>
      <c r="AO69" s="60" t="e">
        <f t="shared" ca="1" si="16"/>
        <v>#DIV/0!</v>
      </c>
      <c r="AP69" s="60" t="e">
        <f t="shared" ca="1" si="16"/>
        <v>#DIV/0!</v>
      </c>
      <c r="AQ69" s="60" t="e">
        <f t="shared" ca="1" si="16"/>
        <v>#DIV/0!</v>
      </c>
      <c r="AR69" s="60" t="e">
        <f t="shared" ca="1" si="16"/>
        <v>#DIV/0!</v>
      </c>
    </row>
    <row r="70" spans="1:45" s="68" customFormat="1">
      <c r="A70" s="68" t="s">
        <v>128</v>
      </c>
      <c r="B70" s="69" t="e">
        <f ca="1">MIN(C69:AR69)</f>
        <v>#DIV/0!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</row>
    <row r="71" spans="1:45" s="4" customFormat="1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</row>
    <row r="73" spans="1:45" s="11" customFormat="1">
      <c r="A73" s="11" t="s">
        <v>37</v>
      </c>
      <c r="B73" s="57" t="e">
        <f ca="1">SUM(C73:AR73)</f>
        <v>#DIV/0!</v>
      </c>
      <c r="C73" s="57" t="e">
        <f t="shared" ref="C73:AH73" ca="1" si="17">-C50+C24-C33-C46</f>
        <v>#DIV/0!</v>
      </c>
      <c r="D73" s="57" t="e">
        <f t="shared" ca="1" si="17"/>
        <v>#DIV/0!</v>
      </c>
      <c r="E73" s="57" t="e">
        <f t="shared" ca="1" si="17"/>
        <v>#DIV/0!</v>
      </c>
      <c r="F73" s="57" t="e">
        <f t="shared" ca="1" si="17"/>
        <v>#DIV/0!</v>
      </c>
      <c r="G73" s="57" t="e">
        <f t="shared" ca="1" si="17"/>
        <v>#DIV/0!</v>
      </c>
      <c r="H73" s="57" t="e">
        <f t="shared" ca="1" si="17"/>
        <v>#DIV/0!</v>
      </c>
      <c r="I73" s="57" t="e">
        <f t="shared" ca="1" si="17"/>
        <v>#DIV/0!</v>
      </c>
      <c r="J73" s="57" t="e">
        <f t="shared" ca="1" si="17"/>
        <v>#DIV/0!</v>
      </c>
      <c r="K73" s="57" t="e">
        <f t="shared" ca="1" si="17"/>
        <v>#DIV/0!</v>
      </c>
      <c r="L73" s="57" t="e">
        <f t="shared" ca="1" si="17"/>
        <v>#DIV/0!</v>
      </c>
      <c r="M73" s="57" t="e">
        <f t="shared" ca="1" si="17"/>
        <v>#DIV/0!</v>
      </c>
      <c r="N73" s="57" t="e">
        <f t="shared" ca="1" si="17"/>
        <v>#DIV/0!</v>
      </c>
      <c r="O73" s="57" t="e">
        <f t="shared" ca="1" si="17"/>
        <v>#DIV/0!</v>
      </c>
      <c r="P73" s="57" t="e">
        <f t="shared" ca="1" si="17"/>
        <v>#DIV/0!</v>
      </c>
      <c r="Q73" s="57" t="e">
        <f t="shared" ca="1" si="17"/>
        <v>#DIV/0!</v>
      </c>
      <c r="R73" s="57" t="e">
        <f t="shared" ca="1" si="17"/>
        <v>#DIV/0!</v>
      </c>
      <c r="S73" s="57" t="e">
        <f t="shared" ca="1" si="17"/>
        <v>#DIV/0!</v>
      </c>
      <c r="T73" s="57" t="e">
        <f t="shared" ca="1" si="17"/>
        <v>#DIV/0!</v>
      </c>
      <c r="U73" s="57" t="e">
        <f t="shared" ca="1" si="17"/>
        <v>#DIV/0!</v>
      </c>
      <c r="V73" s="57" t="e">
        <f t="shared" ca="1" si="17"/>
        <v>#DIV/0!</v>
      </c>
      <c r="W73" s="57" t="e">
        <f t="shared" ca="1" si="17"/>
        <v>#DIV/0!</v>
      </c>
      <c r="X73" s="57" t="e">
        <f t="shared" ca="1" si="17"/>
        <v>#DIV/0!</v>
      </c>
      <c r="Y73" s="57" t="e">
        <f t="shared" ca="1" si="17"/>
        <v>#DIV/0!</v>
      </c>
      <c r="Z73" s="57" t="e">
        <f t="shared" ca="1" si="17"/>
        <v>#DIV/0!</v>
      </c>
      <c r="AA73" s="57" t="e">
        <f t="shared" ca="1" si="17"/>
        <v>#DIV/0!</v>
      </c>
      <c r="AB73" s="57" t="e">
        <f t="shared" ca="1" si="17"/>
        <v>#DIV/0!</v>
      </c>
      <c r="AC73" s="57" t="e">
        <f t="shared" ca="1" si="17"/>
        <v>#DIV/0!</v>
      </c>
      <c r="AD73" s="57" t="e">
        <f t="shared" ca="1" si="17"/>
        <v>#DIV/0!</v>
      </c>
      <c r="AE73" s="57" t="e">
        <f t="shared" ca="1" si="17"/>
        <v>#DIV/0!</v>
      </c>
      <c r="AF73" s="57" t="e">
        <f t="shared" ca="1" si="17"/>
        <v>#DIV/0!</v>
      </c>
      <c r="AG73" s="57" t="e">
        <f t="shared" ca="1" si="17"/>
        <v>#DIV/0!</v>
      </c>
      <c r="AH73" s="57" t="e">
        <f t="shared" ca="1" si="17"/>
        <v>#DIV/0!</v>
      </c>
      <c r="AI73" s="57" t="e">
        <f ca="1">-AI50+AI24-AI33-AI46+$B$68</f>
        <v>#DIV/0!</v>
      </c>
      <c r="AJ73" s="57" t="e">
        <f t="shared" ref="AJ73:AS73" ca="1" si="18">-AJ50+AJ24-AJ33-AJ46</f>
        <v>#DIV/0!</v>
      </c>
      <c r="AK73" s="57" t="e">
        <f t="shared" ca="1" si="18"/>
        <v>#DIV/0!</v>
      </c>
      <c r="AL73" s="57" t="e">
        <f t="shared" ca="1" si="18"/>
        <v>#DIV/0!</v>
      </c>
      <c r="AM73" s="57" t="e">
        <f t="shared" ca="1" si="18"/>
        <v>#DIV/0!</v>
      </c>
      <c r="AN73" s="57" t="e">
        <f t="shared" ca="1" si="18"/>
        <v>#DIV/0!</v>
      </c>
      <c r="AO73" s="57" t="e">
        <f t="shared" ca="1" si="18"/>
        <v>#DIV/0!</v>
      </c>
      <c r="AP73" s="57" t="e">
        <f t="shared" ca="1" si="18"/>
        <v>#DIV/0!</v>
      </c>
      <c r="AQ73" s="57" t="e">
        <f t="shared" ca="1" si="18"/>
        <v>#DIV/0!</v>
      </c>
      <c r="AR73" s="57" t="e">
        <f t="shared" ca="1" si="18"/>
        <v>#DIV/0!</v>
      </c>
      <c r="AS73" s="57">
        <f t="shared" si="18"/>
        <v>0</v>
      </c>
    </row>
    <row r="74" spans="1:45">
      <c r="B74" s="57">
        <f t="shared" ref="B74:B75" si="19">SUM(C74:AR74)</f>
        <v>0</v>
      </c>
    </row>
    <row r="75" spans="1:45" s="11" customFormat="1">
      <c r="A75" s="11" t="s">
        <v>38</v>
      </c>
      <c r="B75" s="57" t="e">
        <f t="shared" ca="1" si="19"/>
        <v>#DIV/0!</v>
      </c>
      <c r="C75" s="57" t="e">
        <f ca="1">C73/(1+'HYP-SCENARIO-RES'!$D$29)^ModèleCalcCompar!C$1</f>
        <v>#DIV/0!</v>
      </c>
      <c r="D75" s="57" t="e">
        <f ca="1">D73/(1+'HYP-SCENARIO-RES'!$D$29)^ModèleCalcCompar!D$1</f>
        <v>#DIV/0!</v>
      </c>
      <c r="E75" s="57" t="e">
        <f ca="1">E73/(1+'HYP-SCENARIO-RES'!$D$29)^ModèleCalcCompar!E$1</f>
        <v>#DIV/0!</v>
      </c>
      <c r="F75" s="57" t="e">
        <f ca="1">F73/(1+'HYP-SCENARIO-RES'!$D$29)^ModèleCalcCompar!F$1</f>
        <v>#DIV/0!</v>
      </c>
      <c r="G75" s="57" t="e">
        <f ca="1">G73/(1+'HYP-SCENARIO-RES'!$D$29)^ModèleCalcCompar!G$1</f>
        <v>#DIV/0!</v>
      </c>
      <c r="H75" s="57" t="e">
        <f ca="1">H73/(1+'HYP-SCENARIO-RES'!$D$29)^ModèleCalcCompar!H$1</f>
        <v>#DIV/0!</v>
      </c>
      <c r="I75" s="57" t="e">
        <f ca="1">I73/(1+'HYP-SCENARIO-RES'!$D$29)^ModèleCalcCompar!I$1</f>
        <v>#DIV/0!</v>
      </c>
      <c r="J75" s="57" t="e">
        <f ca="1">J73/(1+'HYP-SCENARIO-RES'!$D$29)^ModèleCalcCompar!J$1</f>
        <v>#DIV/0!</v>
      </c>
      <c r="K75" s="57" t="e">
        <f ca="1">K73/(1+'HYP-SCENARIO-RES'!$D$29)^ModèleCalcCompar!K$1</f>
        <v>#DIV/0!</v>
      </c>
      <c r="L75" s="57" t="e">
        <f ca="1">L73/(1+'HYP-SCENARIO-RES'!$D$29)^ModèleCalcCompar!L$1</f>
        <v>#DIV/0!</v>
      </c>
      <c r="M75" s="57" t="e">
        <f ca="1">M73/(1+'HYP-SCENARIO-RES'!$D$29)^ModèleCalcCompar!M$1</f>
        <v>#DIV/0!</v>
      </c>
      <c r="N75" s="57" t="e">
        <f ca="1">N73/(1+'HYP-SCENARIO-RES'!$D$29)^ModèleCalcCompar!N$1</f>
        <v>#DIV/0!</v>
      </c>
      <c r="O75" s="57" t="e">
        <f ca="1">O73/(1+'HYP-SCENARIO-RES'!$D$29)^ModèleCalcCompar!O$1</f>
        <v>#DIV/0!</v>
      </c>
      <c r="P75" s="57" t="e">
        <f ca="1">P73/(1+'HYP-SCENARIO-RES'!$D$29)^ModèleCalcCompar!P$1</f>
        <v>#DIV/0!</v>
      </c>
      <c r="Q75" s="57" t="e">
        <f ca="1">Q73/(1+'HYP-SCENARIO-RES'!$D$29)^ModèleCalcCompar!Q$1</f>
        <v>#DIV/0!</v>
      </c>
      <c r="R75" s="57" t="e">
        <f ca="1">R73/(1+'HYP-SCENARIO-RES'!$D$29)^ModèleCalcCompar!R$1</f>
        <v>#DIV/0!</v>
      </c>
      <c r="S75" s="57" t="e">
        <f ca="1">S73/(1+'HYP-SCENARIO-RES'!$D$29)^ModèleCalcCompar!S$1</f>
        <v>#DIV/0!</v>
      </c>
      <c r="T75" s="57" t="e">
        <f ca="1">T73/(1+'HYP-SCENARIO-RES'!$D$29)^ModèleCalcCompar!T$1</f>
        <v>#DIV/0!</v>
      </c>
      <c r="U75" s="57" t="e">
        <f ca="1">U73/(1+'HYP-SCENARIO-RES'!$D$29)^ModèleCalcCompar!U$1</f>
        <v>#DIV/0!</v>
      </c>
      <c r="V75" s="57" t="e">
        <f ca="1">V73/(1+'HYP-SCENARIO-RES'!$D$29)^ModèleCalcCompar!V$1</f>
        <v>#DIV/0!</v>
      </c>
      <c r="W75" s="57" t="e">
        <f ca="1">W73/(1+'HYP-SCENARIO-RES'!$D$29)^ModèleCalcCompar!W$1</f>
        <v>#DIV/0!</v>
      </c>
      <c r="X75" s="57" t="e">
        <f ca="1">X73/(1+'HYP-SCENARIO-RES'!$D$29)^ModèleCalcCompar!X$1</f>
        <v>#DIV/0!</v>
      </c>
      <c r="Y75" s="57" t="e">
        <f ca="1">Y73/(1+'HYP-SCENARIO-RES'!$D$29)^ModèleCalcCompar!Y$1</f>
        <v>#DIV/0!</v>
      </c>
      <c r="Z75" s="57" t="e">
        <f ca="1">Z73/(1+'HYP-SCENARIO-RES'!$D$29)^ModèleCalcCompar!Z$1</f>
        <v>#DIV/0!</v>
      </c>
      <c r="AA75" s="57" t="e">
        <f ca="1">AA73/(1+'HYP-SCENARIO-RES'!$D$29)^ModèleCalcCompar!AA$1</f>
        <v>#DIV/0!</v>
      </c>
      <c r="AB75" s="57" t="e">
        <f ca="1">AB73/(1+'HYP-SCENARIO-RES'!$D$29)^ModèleCalcCompar!AB$1</f>
        <v>#DIV/0!</v>
      </c>
      <c r="AC75" s="57" t="e">
        <f ca="1">AC73/(1+'HYP-SCENARIO-RES'!$D$29)^ModèleCalcCompar!AC$1</f>
        <v>#DIV/0!</v>
      </c>
      <c r="AD75" s="57" t="e">
        <f ca="1">AD73/(1+'HYP-SCENARIO-RES'!$D$29)^ModèleCalcCompar!AD$1</f>
        <v>#DIV/0!</v>
      </c>
      <c r="AE75" s="57" t="e">
        <f ca="1">AE73/(1+'HYP-SCENARIO-RES'!$D$29)^ModèleCalcCompar!AE$1</f>
        <v>#DIV/0!</v>
      </c>
      <c r="AF75" s="57" t="e">
        <f ca="1">AF73/(1+'HYP-SCENARIO-RES'!$D$29)^ModèleCalcCompar!AF$1</f>
        <v>#DIV/0!</v>
      </c>
      <c r="AG75" s="57" t="e">
        <f ca="1">AG73/(1+'HYP-SCENARIO-RES'!$D$29)^ModèleCalcCompar!AG$1</f>
        <v>#DIV/0!</v>
      </c>
      <c r="AH75" s="57" t="e">
        <f ca="1">AH73/(1+'HYP-SCENARIO-RES'!$D$29)^ModèleCalcCompar!AH$1</f>
        <v>#DIV/0!</v>
      </c>
      <c r="AI75" s="57" t="e">
        <f ca="1">AI73/(1+'HYP-SCENARIO-RES'!$D$29)^ModèleCalcCompar!AI$1</f>
        <v>#DIV/0!</v>
      </c>
      <c r="AJ75" s="57" t="e">
        <f ca="1">AJ73/(1+'HYP-SCENARIO-RES'!$D$29)^ModèleCalcCompar!AJ$1</f>
        <v>#DIV/0!</v>
      </c>
      <c r="AK75" s="57" t="e">
        <f ca="1">AK73/(1+'HYP-SCENARIO-RES'!$D$29)^ModèleCalcCompar!AK$1</f>
        <v>#DIV/0!</v>
      </c>
      <c r="AL75" s="57" t="e">
        <f ca="1">AL73/(1+'HYP-SCENARIO-RES'!$D$29)^ModèleCalcCompar!AL$1</f>
        <v>#DIV/0!</v>
      </c>
      <c r="AM75" s="57" t="e">
        <f ca="1">AM73/(1+'HYP-SCENARIO-RES'!$D$29)^ModèleCalcCompar!AM$1</f>
        <v>#DIV/0!</v>
      </c>
      <c r="AN75" s="57" t="e">
        <f ca="1">AN73/(1+'HYP-SCENARIO-RES'!$D$29)^ModèleCalcCompar!AN$1</f>
        <v>#DIV/0!</v>
      </c>
      <c r="AO75" s="57" t="e">
        <f ca="1">AO73/(1+'HYP-SCENARIO-RES'!$D$29)^ModèleCalcCompar!AO$1</f>
        <v>#DIV/0!</v>
      </c>
      <c r="AP75" s="57" t="e">
        <f ca="1">AP73/(1+'HYP-SCENARIO-RES'!$D$29)^ModèleCalcCompar!AP$1</f>
        <v>#DIV/0!</v>
      </c>
      <c r="AQ75" s="57" t="e">
        <f ca="1">AQ73/(1+'HYP-SCENARIO-RES'!$D$29)^ModèleCalcCompar!AQ$1</f>
        <v>#DIV/0!</v>
      </c>
      <c r="AR75" s="57" t="e">
        <f ca="1">AR73/(1+'HYP-SCENARIO-RES'!$D$29)^ModèleCalcCompar!AR$1</f>
        <v>#DIV/0!</v>
      </c>
    </row>
    <row r="77" spans="1:45" s="11" customFormat="1">
      <c r="A77" s="11" t="s">
        <v>40</v>
      </c>
      <c r="C77" s="57" t="e">
        <f ca="1">C75</f>
        <v>#DIV/0!</v>
      </c>
      <c r="D77" s="57" t="e">
        <f ca="1">C77+D75</f>
        <v>#DIV/0!</v>
      </c>
      <c r="E77" s="57" t="e">
        <f ca="1">D77+E75</f>
        <v>#DIV/0!</v>
      </c>
      <c r="F77" s="57" t="e">
        <f t="shared" ref="F77:AI77" ca="1" si="20">E77+F75</f>
        <v>#DIV/0!</v>
      </c>
      <c r="G77" s="57" t="e">
        <f t="shared" ca="1" si="20"/>
        <v>#DIV/0!</v>
      </c>
      <c r="H77" s="57" t="e">
        <f t="shared" ca="1" si="20"/>
        <v>#DIV/0!</v>
      </c>
      <c r="I77" s="57" t="e">
        <f t="shared" ca="1" si="20"/>
        <v>#DIV/0!</v>
      </c>
      <c r="J77" s="57" t="e">
        <f t="shared" ca="1" si="20"/>
        <v>#DIV/0!</v>
      </c>
      <c r="K77" s="57" t="e">
        <f t="shared" ca="1" si="20"/>
        <v>#DIV/0!</v>
      </c>
      <c r="L77" s="57" t="e">
        <f t="shared" ca="1" si="20"/>
        <v>#DIV/0!</v>
      </c>
      <c r="M77" s="57" t="e">
        <f t="shared" ca="1" si="20"/>
        <v>#DIV/0!</v>
      </c>
      <c r="N77" s="57" t="e">
        <f t="shared" ca="1" si="20"/>
        <v>#DIV/0!</v>
      </c>
      <c r="O77" s="57" t="e">
        <f t="shared" ca="1" si="20"/>
        <v>#DIV/0!</v>
      </c>
      <c r="P77" s="57" t="e">
        <f t="shared" ca="1" si="20"/>
        <v>#DIV/0!</v>
      </c>
      <c r="Q77" s="57" t="e">
        <f t="shared" ca="1" si="20"/>
        <v>#DIV/0!</v>
      </c>
      <c r="R77" s="57" t="e">
        <f t="shared" ca="1" si="20"/>
        <v>#DIV/0!</v>
      </c>
      <c r="S77" s="57" t="e">
        <f t="shared" ca="1" si="20"/>
        <v>#DIV/0!</v>
      </c>
      <c r="T77" s="57" t="e">
        <f t="shared" ca="1" si="20"/>
        <v>#DIV/0!</v>
      </c>
      <c r="U77" s="57" t="e">
        <f t="shared" ca="1" si="20"/>
        <v>#DIV/0!</v>
      </c>
      <c r="V77" s="57" t="e">
        <f t="shared" ca="1" si="20"/>
        <v>#DIV/0!</v>
      </c>
      <c r="W77" s="57" t="e">
        <f t="shared" ca="1" si="20"/>
        <v>#DIV/0!</v>
      </c>
      <c r="X77" s="57" t="e">
        <f t="shared" ca="1" si="20"/>
        <v>#DIV/0!</v>
      </c>
      <c r="Y77" s="57" t="e">
        <f t="shared" ca="1" si="20"/>
        <v>#DIV/0!</v>
      </c>
      <c r="Z77" s="57" t="e">
        <f t="shared" ca="1" si="20"/>
        <v>#DIV/0!</v>
      </c>
      <c r="AA77" s="57" t="e">
        <f t="shared" ca="1" si="20"/>
        <v>#DIV/0!</v>
      </c>
      <c r="AB77" s="57" t="e">
        <f t="shared" ca="1" si="20"/>
        <v>#DIV/0!</v>
      </c>
      <c r="AC77" s="57" t="e">
        <f t="shared" ca="1" si="20"/>
        <v>#DIV/0!</v>
      </c>
      <c r="AD77" s="57" t="e">
        <f t="shared" ca="1" si="20"/>
        <v>#DIV/0!</v>
      </c>
      <c r="AE77" s="57" t="e">
        <f t="shared" ca="1" si="20"/>
        <v>#DIV/0!</v>
      </c>
      <c r="AF77" s="57" t="e">
        <f t="shared" ca="1" si="20"/>
        <v>#DIV/0!</v>
      </c>
      <c r="AG77" s="57" t="e">
        <f t="shared" ca="1" si="20"/>
        <v>#DIV/0!</v>
      </c>
      <c r="AH77" s="57" t="e">
        <f t="shared" ca="1" si="20"/>
        <v>#DIV/0!</v>
      </c>
      <c r="AI77" s="57" t="e">
        <f t="shared" ca="1" si="20"/>
        <v>#DIV/0!</v>
      </c>
    </row>
    <row r="79" spans="1:45" s="12" customFormat="1">
      <c r="A79" s="12" t="s">
        <v>4</v>
      </c>
      <c r="B79" s="58" t="e">
        <f ca="1">SUM(C75:AR75)</f>
        <v>#DIV/0!</v>
      </c>
    </row>
    <row r="80" spans="1:45" s="12" customFormat="1"/>
    <row r="81" spans="1:2" s="12" customFormat="1">
      <c r="A81" s="12" t="s">
        <v>5</v>
      </c>
      <c r="B81" s="59" t="e">
        <f ca="1">IRR(C73:AR73)</f>
        <v>#VALUE!</v>
      </c>
    </row>
    <row r="82" spans="1:2" s="12" customFormat="1"/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topLeftCell="A7" workbookViewId="0">
      <selection activeCell="B16" sqref="B16"/>
    </sheetView>
  </sheetViews>
  <sheetFormatPr baseColWidth="10" defaultRowHeight="15"/>
  <cols>
    <col min="1" max="1" width="8.5703125" bestFit="1" customWidth="1"/>
    <col min="2" max="2" width="42.5703125" customWidth="1"/>
    <col min="3" max="3" width="32.5703125" customWidth="1"/>
  </cols>
  <sheetData>
    <row r="1" spans="1:4" ht="15.75" thickBot="1">
      <c r="A1" s="5" t="s">
        <v>70</v>
      </c>
      <c r="B1" s="5" t="s">
        <v>63</v>
      </c>
      <c r="C1" s="5" t="s">
        <v>64</v>
      </c>
    </row>
    <row r="2" spans="1:4" ht="64.5" customHeight="1" thickBot="1">
      <c r="A2" s="16">
        <v>1</v>
      </c>
      <c r="B2" s="16" t="s">
        <v>65</v>
      </c>
      <c r="C2" s="18" t="s">
        <v>60</v>
      </c>
    </row>
    <row r="3" spans="1:4" ht="64.5" customHeight="1" thickBot="1">
      <c r="A3" s="17">
        <v>2</v>
      </c>
      <c r="B3" s="17" t="s">
        <v>62</v>
      </c>
      <c r="C3" s="19" t="s">
        <v>60</v>
      </c>
    </row>
    <row r="4" spans="1:4" ht="79.5" thickBot="1">
      <c r="A4" s="17">
        <v>3</v>
      </c>
      <c r="B4" s="17" t="s">
        <v>66</v>
      </c>
      <c r="C4" s="20" t="s">
        <v>69</v>
      </c>
    </row>
    <row r="5" spans="1:4" ht="111" thickBot="1">
      <c r="A5" s="17">
        <v>4</v>
      </c>
      <c r="B5" s="21" t="s">
        <v>71</v>
      </c>
      <c r="C5" s="20" t="s">
        <v>61</v>
      </c>
    </row>
    <row r="8" spans="1:4">
      <c r="A8" s="5" t="s">
        <v>74</v>
      </c>
    </row>
    <row r="9" spans="1:4">
      <c r="A9" t="s">
        <v>75</v>
      </c>
    </row>
    <row r="10" spans="1:4">
      <c r="A10" t="s">
        <v>76</v>
      </c>
    </row>
    <row r="13" spans="1:4">
      <c r="A13" s="5" t="s">
        <v>32</v>
      </c>
    </row>
    <row r="14" spans="1:4" s="6" customFormat="1">
      <c r="A14" s="43"/>
      <c r="B14" s="6" t="s">
        <v>2</v>
      </c>
      <c r="C14" s="6" t="s">
        <v>3</v>
      </c>
      <c r="D14" s="6" t="s">
        <v>1</v>
      </c>
    </row>
    <row r="15" spans="1:4">
      <c r="A15" t="s">
        <v>75</v>
      </c>
      <c r="B15">
        <v>251</v>
      </c>
      <c r="C15">
        <v>278.88888888888886</v>
      </c>
      <c r="D15">
        <v>456</v>
      </c>
    </row>
    <row r="16" spans="1:4">
      <c r="A16" t="s">
        <v>76</v>
      </c>
      <c r="B16">
        <v>306</v>
      </c>
      <c r="C16">
        <v>340</v>
      </c>
      <c r="D16">
        <v>456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HYP-SCENARIO-RES</vt:lpstr>
      <vt:lpstr>ModèleCalcREF</vt:lpstr>
      <vt:lpstr>ModèleCalcCompar</vt:lpstr>
      <vt:lpstr>paramètres</vt:lpstr>
      <vt:lpstr>COMPARATIF</vt:lpstr>
      <vt:lpstr>Install_compar</vt:lpstr>
      <vt:lpstr>Install_Ref</vt:lpstr>
      <vt:lpstr>Ref_chaleur</vt:lpstr>
      <vt:lpstr>REFERENCE</vt:lpstr>
      <vt:lpstr>Scenario</vt:lpstr>
    </vt:vector>
  </TitlesOfParts>
  <Company>Service Public de Wallonie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133790</cp:lastModifiedBy>
  <cp:lastPrinted>2014-05-12T07:56:07Z</cp:lastPrinted>
  <dcterms:created xsi:type="dcterms:W3CDTF">2013-07-08T13:51:03Z</dcterms:created>
  <dcterms:modified xsi:type="dcterms:W3CDTF">2014-09-10T14:26:17Z</dcterms:modified>
</cp:coreProperties>
</file>