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X:\PUB-O4040000\DEBD\4.DOMRE\42 Production\425 Méthodologie\4251 AVIS-PROPOSITIONS\Méthodologie CPMA\Consultations valeurs de référence\2025\Documents transmis pour consultation\Prolongation\"/>
    </mc:Choice>
  </mc:AlternateContent>
  <xr:revisionPtr revIDLastSave="0" documentId="13_ncr:1_{6CCE1775-1CCA-4A4D-ADA4-5B217FF42A28}" xr6:coauthVersionLast="47" xr6:coauthVersionMax="47" xr10:uidLastSave="{00000000-0000-0000-0000-000000000000}"/>
  <bookViews>
    <workbookView xWindow="-108" yWindow="-108" windowWidth="23256" windowHeight="12456" xr2:uid="{574AAFEC-1472-FA4A-BE29-5459F0BB1066}"/>
  </bookViews>
  <sheets>
    <sheet name="1. INTRODUCTION" sheetId="74" r:id="rId1"/>
    <sheet name="2. CALCUL TAUX OCTROI CV" sheetId="11" r:id="rId2"/>
    <sheet name="2. FIG-TAUX CV (2)" sheetId="72" state="hidden" r:id="rId3"/>
    <sheet name="3. CALCUL CPMA" sheetId="10" r:id="rId4"/>
  </sheets>
  <externalReferences>
    <externalReference r:id="rId5"/>
  </externalReferences>
  <definedNames>
    <definedName name="CH4_biogaz">[1]Hypothèses_CatB!$B$2</definedName>
    <definedName name="CH4_biogaz_MLI">[1]Hypothèses_CatB!$B$3</definedName>
    <definedName name="Etalon_NOPEX">[1]Hypothèses_CatB!$B$5</definedName>
    <definedName name="_xlnm.Print_Titles" localSheetId="3">'3. CALCUL CPMA'!$A:$C</definedName>
    <definedName name="OPEX1">[1]Hypothèses_CatB!$B$10</definedName>
    <definedName name="OPEX2">[1]Hypothèses_CatB!$B$9</definedName>
    <definedName name="parametres">'2. CALCUL TAUX OCTROI CV'!$F$6:$LF$41</definedName>
    <definedName name="PCI_CH4">[1]Hypothèses_CatB!$B$4</definedName>
    <definedName name="Prix_ELEC" localSheetId="0">#REF!</definedName>
    <definedName name="Prix_ELEC">#REF!</definedName>
    <definedName name="_xlnm.Print_Area" localSheetId="0">'1. INTRODUCTION'!$A$1:$K$48</definedName>
    <definedName name="_xlnm.Print_Area" localSheetId="1">'2. CALCUL TAUX OCTROI CV'!$A$1:$D$76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1" l="1"/>
  <c r="D23" i="10" l="1"/>
  <c r="D22" i="10" s="1"/>
  <c r="D24" i="10" s="1"/>
  <c r="D27" i="10"/>
  <c r="D28" i="10"/>
  <c r="D29" i="10"/>
  <c r="AM6" i="10"/>
  <c r="AM5" i="10" s="1"/>
  <c r="AM7" i="10" s="1"/>
  <c r="AL6" i="10"/>
  <c r="AK6" i="10"/>
  <c r="AJ6" i="10"/>
  <c r="AJ5" i="10" s="1"/>
  <c r="AJ7" i="10" s="1"/>
  <c r="AI6" i="10"/>
  <c r="AI5" i="10" s="1"/>
  <c r="AI7" i="10" s="1"/>
  <c r="AH6" i="10"/>
  <c r="AH5" i="10" s="1"/>
  <c r="AH7" i="10" s="1"/>
  <c r="AG6" i="10"/>
  <c r="AG5" i="10" s="1"/>
  <c r="AG7" i="10" s="1"/>
  <c r="AF6" i="10"/>
  <c r="AF5" i="10" s="1"/>
  <c r="AF7" i="10" s="1"/>
  <c r="AE6" i="10"/>
  <c r="AE5" i="10" s="1"/>
  <c r="AE7" i="10" s="1"/>
  <c r="AD6" i="10"/>
  <c r="AD5" i="10" s="1"/>
  <c r="AD7" i="10" s="1"/>
  <c r="AK5" i="10" l="1"/>
  <c r="AK7" i="10" s="1"/>
  <c r="AL5" i="10"/>
  <c r="AL7" i="10" s="1"/>
  <c r="J19" i="10"/>
  <c r="K19" i="10" s="1"/>
  <c r="L19" i="10" s="1"/>
  <c r="M19" i="10" s="1"/>
  <c r="N19" i="10" s="1"/>
  <c r="O19" i="10" s="1"/>
  <c r="P19" i="10" s="1"/>
  <c r="Q19" i="10" s="1"/>
  <c r="R19" i="10" s="1"/>
  <c r="T19" i="10"/>
  <c r="U19" i="10" s="1"/>
  <c r="V19" i="10" s="1"/>
  <c r="W19" i="10" s="1"/>
  <c r="X19" i="10" s="1"/>
  <c r="Y19" i="10" s="1"/>
  <c r="Z19" i="10" s="1"/>
  <c r="AA19" i="10" s="1"/>
  <c r="AB19" i="10" s="1"/>
  <c r="AC19" i="10" s="1"/>
  <c r="AD19" i="10" s="1"/>
  <c r="AE19" i="10" s="1"/>
  <c r="AF19" i="10" s="1"/>
  <c r="AG19" i="10" s="1"/>
  <c r="AH19" i="10" s="1"/>
  <c r="AI19" i="10" s="1"/>
  <c r="AJ19" i="10" s="1"/>
  <c r="AK19" i="10" s="1"/>
  <c r="AL19" i="10" s="1"/>
  <c r="AM19" i="10" s="1"/>
  <c r="E1" i="10" l="1"/>
  <c r="F1" i="10" s="1"/>
  <c r="G1" i="10" s="1"/>
  <c r="H1" i="10" s="1"/>
  <c r="I1" i="10" s="1"/>
  <c r="J1" i="10" s="1"/>
  <c r="K1" i="10" s="1"/>
  <c r="L1" i="10" s="1"/>
  <c r="M1" i="10" s="1"/>
  <c r="N1" i="10" s="1"/>
  <c r="O1" i="10" s="1"/>
  <c r="P1" i="10" s="1"/>
  <c r="Q1" i="10" s="1"/>
  <c r="R1" i="10" s="1"/>
  <c r="S1" i="10" s="1"/>
  <c r="T1" i="10" s="1"/>
  <c r="U1" i="10" l="1"/>
  <c r="D19" i="11" l="1"/>
  <c r="V1" i="10"/>
  <c r="E16" i="10" l="1"/>
  <c r="W1" i="10"/>
  <c r="F16" i="10" l="1"/>
  <c r="E9" i="10"/>
  <c r="X1" i="10"/>
  <c r="F9" i="10" l="1"/>
  <c r="G16" i="10"/>
  <c r="Y1" i="10"/>
  <c r="H16" i="10" l="1"/>
  <c r="H9" i="10" s="1"/>
  <c r="G9" i="10"/>
  <c r="Z1" i="10"/>
  <c r="I16" i="10" l="1"/>
  <c r="AA1" i="10"/>
  <c r="J16" i="10" l="1"/>
  <c r="J9" i="10" s="1"/>
  <c r="I9" i="10"/>
  <c r="AB1" i="10"/>
  <c r="K16" i="10" l="1"/>
  <c r="D34" i="11"/>
  <c r="D35" i="11" s="1"/>
  <c r="AC1" i="10"/>
  <c r="AD1" i="10" s="1"/>
  <c r="AE1" i="10" s="1"/>
  <c r="AF1" i="10" s="1"/>
  <c r="AG1" i="10" s="1"/>
  <c r="AH1" i="10" s="1"/>
  <c r="AI1" i="10" s="1"/>
  <c r="AJ1" i="10" s="1"/>
  <c r="AK1" i="10" s="1"/>
  <c r="AL1" i="10" s="1"/>
  <c r="AM1" i="10" s="1"/>
  <c r="AI3" i="10" l="1"/>
  <c r="AJ3" i="10"/>
  <c r="AD3" i="10"/>
  <c r="AE3" i="10"/>
  <c r="AK3" i="10"/>
  <c r="AF3" i="10"/>
  <c r="AL3" i="10"/>
  <c r="AG3" i="10"/>
  <c r="AH3" i="10"/>
  <c r="AM3" i="10"/>
  <c r="D65" i="11"/>
  <c r="L16" i="10"/>
  <c r="L9" i="10" s="1"/>
  <c r="J3" i="10"/>
  <c r="R3" i="10"/>
  <c r="Z3" i="10"/>
  <c r="K3" i="10"/>
  <c r="K9" i="10" s="1"/>
  <c r="S3" i="10"/>
  <c r="AA3" i="10"/>
  <c r="T3" i="10"/>
  <c r="AB3" i="10"/>
  <c r="W3" i="10"/>
  <c r="L3" i="10"/>
  <c r="M3" i="10"/>
  <c r="U3" i="10"/>
  <c r="AC3" i="10"/>
  <c r="X3" i="10"/>
  <c r="N3" i="10"/>
  <c r="V3" i="10"/>
  <c r="O3" i="10"/>
  <c r="P3" i="10"/>
  <c r="Q3" i="10"/>
  <c r="Y3" i="10"/>
  <c r="D3" i="10"/>
  <c r="D15" i="10" s="1"/>
  <c r="E3" i="10"/>
  <c r="G3" i="10"/>
  <c r="H3" i="10"/>
  <c r="I3" i="10"/>
  <c r="F3" i="10"/>
  <c r="Z6" i="10"/>
  <c r="Q6" i="10"/>
  <c r="AA6" i="10"/>
  <c r="R6" i="10"/>
  <c r="X6" i="10"/>
  <c r="S6" i="10"/>
  <c r="L6" i="10"/>
  <c r="H6" i="10"/>
  <c r="N6" i="10"/>
  <c r="T6" i="10"/>
  <c r="I6" i="10"/>
  <c r="Y6" i="10"/>
  <c r="W6" i="10"/>
  <c r="O6" i="10"/>
  <c r="M6" i="10"/>
  <c r="V6" i="10"/>
  <c r="AB6" i="10"/>
  <c r="J6" i="10"/>
  <c r="E6" i="10"/>
  <c r="G6" i="10"/>
  <c r="K6" i="10"/>
  <c r="AC6" i="10"/>
  <c r="P6" i="10"/>
  <c r="F6" i="10"/>
  <c r="U6" i="10"/>
  <c r="D32" i="10" l="1"/>
  <c r="E20" i="10"/>
  <c r="O20" i="10"/>
  <c r="Y20" i="10"/>
  <c r="AI20" i="10"/>
  <c r="P20" i="10"/>
  <c r="Z20" i="10"/>
  <c r="AJ20" i="10"/>
  <c r="Q20" i="10"/>
  <c r="AA20" i="10"/>
  <c r="AK20" i="10"/>
  <c r="H20" i="10"/>
  <c r="R20" i="10"/>
  <c r="AB20" i="10"/>
  <c r="AL20" i="10"/>
  <c r="I20" i="10"/>
  <c r="S20" i="10"/>
  <c r="AC20" i="10"/>
  <c r="AM20" i="10"/>
  <c r="J20" i="10"/>
  <c r="T20" i="10"/>
  <c r="AD20" i="10"/>
  <c r="K20" i="10"/>
  <c r="U20" i="10"/>
  <c r="AE20" i="10"/>
  <c r="L20" i="10"/>
  <c r="V20" i="10"/>
  <c r="AF20" i="10"/>
  <c r="M20" i="10"/>
  <c r="W20" i="10"/>
  <c r="AG20" i="10"/>
  <c r="N20" i="10"/>
  <c r="X20" i="10"/>
  <c r="AH20" i="10"/>
  <c r="F20" i="10"/>
  <c r="G20" i="10"/>
  <c r="H23" i="10"/>
  <c r="H22" i="10" s="1"/>
  <c r="H24" i="10" s="1"/>
  <c r="F23" i="10"/>
  <c r="F22" i="10" s="1"/>
  <c r="F24" i="10" s="1"/>
  <c r="G23" i="10"/>
  <c r="G22" i="10" s="1"/>
  <c r="G24" i="10" s="1"/>
  <c r="E23" i="10"/>
  <c r="E22" i="10" s="1"/>
  <c r="E24" i="10" s="1"/>
  <c r="AH11" i="10"/>
  <c r="AH15" i="10"/>
  <c r="AH10" i="10"/>
  <c r="AG11" i="10"/>
  <c r="AG15" i="10"/>
  <c r="AG10" i="10"/>
  <c r="AF11" i="10"/>
  <c r="AF10" i="10"/>
  <c r="AF15" i="10"/>
  <c r="AM11" i="10"/>
  <c r="AM15" i="10"/>
  <c r="AM10" i="10"/>
  <c r="AD23" i="10"/>
  <c r="AD22" i="10" s="1"/>
  <c r="AD24" i="10" s="1"/>
  <c r="AM23" i="10"/>
  <c r="AM22" i="10" s="1"/>
  <c r="AM24" i="10" s="1"/>
  <c r="AK23" i="10"/>
  <c r="AK22" i="10" s="1"/>
  <c r="AK24" i="10" s="1"/>
  <c r="AL23" i="10"/>
  <c r="AL22" i="10" s="1"/>
  <c r="AL24" i="10" s="1"/>
  <c r="AG23" i="10"/>
  <c r="AG22" i="10" s="1"/>
  <c r="AG24" i="10" s="1"/>
  <c r="AH23" i="10"/>
  <c r="AH22" i="10" s="1"/>
  <c r="AH24" i="10" s="1"/>
  <c r="AI23" i="10"/>
  <c r="AI22" i="10" s="1"/>
  <c r="AI24" i="10" s="1"/>
  <c r="AE23" i="10"/>
  <c r="AE22" i="10" s="1"/>
  <c r="AE24" i="10" s="1"/>
  <c r="AJ23" i="10"/>
  <c r="AJ22" i="10" s="1"/>
  <c r="AJ24" i="10" s="1"/>
  <c r="AF23" i="10"/>
  <c r="AF22" i="10" s="1"/>
  <c r="AF24" i="10" s="1"/>
  <c r="AL11" i="10"/>
  <c r="AL10" i="10"/>
  <c r="AL15" i="10"/>
  <c r="AK11" i="10"/>
  <c r="AK10" i="10"/>
  <c r="AK15" i="10"/>
  <c r="AE11" i="10"/>
  <c r="AE15" i="10"/>
  <c r="AE10" i="10"/>
  <c r="AD10" i="10"/>
  <c r="AD15" i="10"/>
  <c r="AD11" i="10"/>
  <c r="AJ15" i="10"/>
  <c r="AJ10" i="10"/>
  <c r="AJ11" i="10"/>
  <c r="AI11" i="10"/>
  <c r="AI15" i="10"/>
  <c r="AI10" i="10"/>
  <c r="M16" i="10"/>
  <c r="M9" i="10" s="1"/>
  <c r="Z23" i="10"/>
  <c r="Z22" i="10" s="1"/>
  <c r="Z24" i="10" s="1"/>
  <c r="X23" i="10"/>
  <c r="X22" i="10" s="1"/>
  <c r="X24" i="10" s="1"/>
  <c r="P23" i="10"/>
  <c r="P22" i="10" s="1"/>
  <c r="P24" i="10" s="1"/>
  <c r="O23" i="10"/>
  <c r="O22" i="10" s="1"/>
  <c r="O24" i="10" s="1"/>
  <c r="AA23" i="10"/>
  <c r="AA22" i="10" s="1"/>
  <c r="AA24" i="10" s="1"/>
  <c r="I23" i="10"/>
  <c r="I22" i="10" s="1"/>
  <c r="I24" i="10" s="1"/>
  <c r="Q23" i="10"/>
  <c r="Q22" i="10" s="1"/>
  <c r="Q24" i="10" s="1"/>
  <c r="AB23" i="10"/>
  <c r="AB22" i="10" s="1"/>
  <c r="AB24" i="10" s="1"/>
  <c r="J23" i="10"/>
  <c r="J22" i="10" s="1"/>
  <c r="J24" i="10" s="1"/>
  <c r="R23" i="10"/>
  <c r="R22" i="10" s="1"/>
  <c r="R24" i="10" s="1"/>
  <c r="AC23" i="10"/>
  <c r="AC22" i="10" s="1"/>
  <c r="AC24" i="10" s="1"/>
  <c r="K23" i="10"/>
  <c r="K22" i="10" s="1"/>
  <c r="K24" i="10" s="1"/>
  <c r="S23" i="10"/>
  <c r="S22" i="10" s="1"/>
  <c r="S24" i="10" s="1"/>
  <c r="W23" i="10"/>
  <c r="W22" i="10" s="1"/>
  <c r="W24" i="10" s="1"/>
  <c r="T23" i="10"/>
  <c r="T22" i="10" s="1"/>
  <c r="T24" i="10" s="1"/>
  <c r="L23" i="10"/>
  <c r="L22" i="10" s="1"/>
  <c r="L24" i="10" s="1"/>
  <c r="U23" i="10"/>
  <c r="U22" i="10" s="1"/>
  <c r="U24" i="10" s="1"/>
  <c r="M23" i="10"/>
  <c r="M22" i="10" s="1"/>
  <c r="M24" i="10" s="1"/>
  <c r="Y23" i="10"/>
  <c r="Y22" i="10" s="1"/>
  <c r="Y24" i="10" s="1"/>
  <c r="V23" i="10"/>
  <c r="V22" i="10" s="1"/>
  <c r="V24" i="10" s="1"/>
  <c r="N23" i="10"/>
  <c r="N22" i="10" s="1"/>
  <c r="N24" i="10" s="1"/>
  <c r="F15" i="10"/>
  <c r="F5" i="10"/>
  <c r="F7" i="10" s="1"/>
  <c r="V5" i="10"/>
  <c r="V7" i="10" s="1"/>
  <c r="V15" i="10"/>
  <c r="N5" i="10"/>
  <c r="N7" i="10" s="1"/>
  <c r="N15" i="10"/>
  <c r="Z5" i="10"/>
  <c r="Z7" i="10" s="1"/>
  <c r="Z15" i="10"/>
  <c r="P5" i="10"/>
  <c r="P7" i="10" s="1"/>
  <c r="P15" i="10"/>
  <c r="M5" i="10"/>
  <c r="M7" i="10" s="1"/>
  <c r="M15" i="10"/>
  <c r="H5" i="10"/>
  <c r="H7" i="10" s="1"/>
  <c r="H15" i="10"/>
  <c r="AB15" i="10"/>
  <c r="AB5" i="10"/>
  <c r="AB7" i="10" s="1"/>
  <c r="AC5" i="10"/>
  <c r="AC7" i="10" s="1"/>
  <c r="AC15" i="10"/>
  <c r="O5" i="10"/>
  <c r="O7" i="10" s="1"/>
  <c r="O15" i="10"/>
  <c r="L5" i="10"/>
  <c r="L7" i="10" s="1"/>
  <c r="L15" i="10"/>
  <c r="W5" i="10"/>
  <c r="W7" i="10" s="1"/>
  <c r="W15" i="10"/>
  <c r="S5" i="10"/>
  <c r="S7" i="10" s="1"/>
  <c r="S15" i="10"/>
  <c r="U15" i="10"/>
  <c r="U5" i="10"/>
  <c r="U7" i="10" s="1"/>
  <c r="G5" i="10"/>
  <c r="G7" i="10" s="1"/>
  <c r="G15" i="10"/>
  <c r="Y15" i="10"/>
  <c r="Y5" i="10"/>
  <c r="Y7" i="10" s="1"/>
  <c r="X5" i="10"/>
  <c r="X7" i="10" s="1"/>
  <c r="X15" i="10"/>
  <c r="Q15" i="10"/>
  <c r="Q5" i="10"/>
  <c r="Q7" i="10" s="1"/>
  <c r="K5" i="10"/>
  <c r="K7" i="10" s="1"/>
  <c r="K15" i="10"/>
  <c r="E5" i="10"/>
  <c r="E7" i="10" s="1"/>
  <c r="E15" i="10"/>
  <c r="I5" i="10"/>
  <c r="I7" i="10" s="1"/>
  <c r="I15" i="10"/>
  <c r="R5" i="10"/>
  <c r="R7" i="10" s="1"/>
  <c r="R15" i="10"/>
  <c r="T15" i="10"/>
  <c r="T5" i="10"/>
  <c r="T7" i="10" s="1"/>
  <c r="J5" i="10"/>
  <c r="J7" i="10" s="1"/>
  <c r="J15" i="10"/>
  <c r="AA5" i="10"/>
  <c r="AA7" i="10" s="1"/>
  <c r="AA15" i="10"/>
  <c r="D9" i="10"/>
  <c r="H32" i="10" l="1"/>
  <c r="F32" i="10"/>
  <c r="G32" i="10"/>
  <c r="G26" i="10"/>
  <c r="D26" i="10"/>
  <c r="H26" i="10"/>
  <c r="E26" i="10"/>
  <c r="F26" i="10"/>
  <c r="AD32" i="10"/>
  <c r="E32" i="10"/>
  <c r="AG32" i="10"/>
  <c r="AM32" i="10"/>
  <c r="AK32" i="10"/>
  <c r="AJ32" i="10"/>
  <c r="AE32" i="10"/>
  <c r="AL32" i="10"/>
  <c r="AI32" i="10"/>
  <c r="AH32" i="10"/>
  <c r="AF32" i="10"/>
  <c r="N16" i="10"/>
  <c r="N9" i="10" s="1"/>
  <c r="N26" i="10" s="1"/>
  <c r="E10" i="10"/>
  <c r="L32" i="10"/>
  <c r="N32" i="10"/>
  <c r="K32" i="10"/>
  <c r="Q32" i="10"/>
  <c r="P32" i="10"/>
  <c r="V32" i="10"/>
  <c r="O32" i="10"/>
  <c r="AA32" i="10"/>
  <c r="I32" i="10"/>
  <c r="AB32" i="10"/>
  <c r="S32" i="10"/>
  <c r="X32" i="10"/>
  <c r="T32" i="10"/>
  <c r="J26" i="10"/>
  <c r="K26" i="10"/>
  <c r="I26" i="10"/>
  <c r="L26" i="10"/>
  <c r="M26" i="10"/>
  <c r="Z32" i="10"/>
  <c r="W32" i="10"/>
  <c r="U32" i="10"/>
  <c r="R32" i="10"/>
  <c r="AC32" i="10"/>
  <c r="J32" i="10"/>
  <c r="M32" i="10"/>
  <c r="Y32" i="10"/>
  <c r="P11" i="10"/>
  <c r="S11" i="10"/>
  <c r="F11" i="10"/>
  <c r="G11" i="10"/>
  <c r="V11" i="10"/>
  <c r="U11" i="10"/>
  <c r="AC11" i="10"/>
  <c r="H11" i="10"/>
  <c r="Y11" i="10"/>
  <c r="N11" i="10"/>
  <c r="K11" i="10"/>
  <c r="R11" i="10"/>
  <c r="D13" i="10"/>
  <c r="E11" i="10"/>
  <c r="O11" i="10"/>
  <c r="AA11" i="10"/>
  <c r="Z11" i="10"/>
  <c r="M11" i="10"/>
  <c r="T11" i="10"/>
  <c r="L11" i="10"/>
  <c r="J11" i="10"/>
  <c r="AB11" i="10"/>
  <c r="X11" i="10"/>
  <c r="W11" i="10"/>
  <c r="I11" i="10"/>
  <c r="Q11" i="10"/>
  <c r="D51" i="11" l="1"/>
  <c r="F28" i="10"/>
  <c r="H28" i="10"/>
  <c r="E28" i="10"/>
  <c r="G28" i="10"/>
  <c r="E27" i="10"/>
  <c r="D30" i="10"/>
  <c r="AM28" i="10"/>
  <c r="D47" i="11" s="1"/>
  <c r="AJ28" i="10"/>
  <c r="AF28" i="10"/>
  <c r="AD28" i="10"/>
  <c r="AL28" i="10"/>
  <c r="AH28" i="10"/>
  <c r="AI28" i="10"/>
  <c r="AE28" i="10"/>
  <c r="AK28" i="10"/>
  <c r="AG28" i="10"/>
  <c r="Z12" i="10"/>
  <c r="AF12" i="10"/>
  <c r="AK12" i="10"/>
  <c r="AH12" i="10"/>
  <c r="AM12" i="10"/>
  <c r="AJ12" i="10"/>
  <c r="AE12" i="10"/>
  <c r="AG12" i="10"/>
  <c r="AD12" i="10"/>
  <c r="AI12" i="10"/>
  <c r="AL12" i="10"/>
  <c r="O16" i="10"/>
  <c r="O9" i="10" s="1"/>
  <c r="R12" i="10"/>
  <c r="E12" i="10"/>
  <c r="P12" i="10"/>
  <c r="F12" i="10"/>
  <c r="N12" i="10"/>
  <c r="AC12" i="10"/>
  <c r="O12" i="10"/>
  <c r="H12" i="10"/>
  <c r="Y12" i="10"/>
  <c r="S12" i="10"/>
  <c r="Q12" i="10"/>
  <c r="L12" i="10"/>
  <c r="AB12" i="10"/>
  <c r="AA12" i="10"/>
  <c r="X12" i="10"/>
  <c r="T12" i="10"/>
  <c r="K12" i="10"/>
  <c r="G12" i="10"/>
  <c r="I12" i="10"/>
  <c r="V12" i="10"/>
  <c r="W12" i="10"/>
  <c r="J12" i="10"/>
  <c r="U12" i="10"/>
  <c r="M12" i="10"/>
  <c r="Z28" i="10"/>
  <c r="T28" i="10"/>
  <c r="N28" i="10"/>
  <c r="S28" i="10"/>
  <c r="AA28" i="10"/>
  <c r="U28" i="10"/>
  <c r="O28" i="10"/>
  <c r="AB28" i="10"/>
  <c r="V28" i="10"/>
  <c r="P28" i="10"/>
  <c r="AC28" i="10"/>
  <c r="W28" i="10"/>
  <c r="I28" i="10"/>
  <c r="Q28" i="10"/>
  <c r="X28" i="10"/>
  <c r="J28" i="10"/>
  <c r="R28" i="10"/>
  <c r="K28" i="10"/>
  <c r="M28" i="10"/>
  <c r="L28" i="10"/>
  <c r="Y28" i="10"/>
  <c r="H29" i="10" l="1"/>
  <c r="E29" i="10"/>
  <c r="F29" i="10"/>
  <c r="G29" i="10"/>
  <c r="AD29" i="10"/>
  <c r="AL29" i="10"/>
  <c r="AH29" i="10"/>
  <c r="AM29" i="10"/>
  <c r="D48" i="11" s="1"/>
  <c r="AJ29" i="10"/>
  <c r="AG29" i="10"/>
  <c r="AK29" i="10"/>
  <c r="AI29" i="10"/>
  <c r="AE29" i="10"/>
  <c r="AF29" i="10"/>
  <c r="O26" i="10"/>
  <c r="P16" i="10"/>
  <c r="Q16" i="10" s="1"/>
  <c r="Y29" i="10"/>
  <c r="J29" i="10"/>
  <c r="AC29" i="10"/>
  <c r="P29" i="10"/>
  <c r="R29" i="10"/>
  <c r="X29" i="10"/>
  <c r="N29" i="10"/>
  <c r="U29" i="10"/>
  <c r="W29" i="10"/>
  <c r="Z29" i="10"/>
  <c r="AB29" i="10"/>
  <c r="K29" i="10"/>
  <c r="AA29" i="10"/>
  <c r="L29" i="10"/>
  <c r="T29" i="10"/>
  <c r="V29" i="10"/>
  <c r="I29" i="10"/>
  <c r="O29" i="10"/>
  <c r="M29" i="10"/>
  <c r="Q29" i="10"/>
  <c r="S29" i="10"/>
  <c r="D56" i="11"/>
  <c r="Q10" i="10"/>
  <c r="F10" i="10"/>
  <c r="AB10" i="10"/>
  <c r="P10" i="10"/>
  <c r="Z10" i="10"/>
  <c r="R10" i="10"/>
  <c r="AC10" i="10"/>
  <c r="AA10" i="10"/>
  <c r="K10" i="10"/>
  <c r="K13" i="10" s="1"/>
  <c r="O10" i="10"/>
  <c r="O13" i="10" s="1"/>
  <c r="W10" i="10"/>
  <c r="V10" i="10"/>
  <c r="T10" i="10"/>
  <c r="N10" i="10"/>
  <c r="N13" i="10" s="1"/>
  <c r="I10" i="10"/>
  <c r="I13" i="10" s="1"/>
  <c r="U10" i="10"/>
  <c r="X10" i="10"/>
  <c r="S10" i="10"/>
  <c r="G10" i="10"/>
  <c r="G13" i="10" s="1"/>
  <c r="J10" i="10"/>
  <c r="J13" i="10" s="1"/>
  <c r="L10" i="10"/>
  <c r="L13" i="10" s="1"/>
  <c r="M10" i="10"/>
  <c r="M13" i="10" s="1"/>
  <c r="H10" i="10"/>
  <c r="H13" i="10" s="1"/>
  <c r="Y10" i="10"/>
  <c r="F27" i="10" l="1"/>
  <c r="G27" i="10"/>
  <c r="H27" i="10"/>
  <c r="AF27" i="10"/>
  <c r="AD27" i="10"/>
  <c r="AI27" i="10"/>
  <c r="AE27" i="10"/>
  <c r="AG27" i="10"/>
  <c r="AH27" i="10"/>
  <c r="AK27" i="10"/>
  <c r="AM27" i="10"/>
  <c r="AL27" i="10"/>
  <c r="AJ27" i="10"/>
  <c r="D57" i="11"/>
  <c r="Q9" i="10"/>
  <c r="Q13" i="10" s="1"/>
  <c r="R16" i="10"/>
  <c r="P9" i="10"/>
  <c r="F13" i="10"/>
  <c r="P27" i="10"/>
  <c r="Z27" i="10"/>
  <c r="M27" i="10"/>
  <c r="I27" i="10"/>
  <c r="T27" i="10"/>
  <c r="AC27" i="10"/>
  <c r="Q27" i="10"/>
  <c r="K27" i="10"/>
  <c r="N27" i="10"/>
  <c r="V27" i="10"/>
  <c r="W27" i="10"/>
  <c r="U27" i="10"/>
  <c r="X27" i="10"/>
  <c r="AB27" i="10"/>
  <c r="O27" i="10"/>
  <c r="S27" i="10"/>
  <c r="AA27" i="10"/>
  <c r="Y27" i="10"/>
  <c r="R27" i="10"/>
  <c r="J27" i="10"/>
  <c r="L27" i="10"/>
  <c r="E13" i="10"/>
  <c r="D46" i="11" l="1"/>
  <c r="G30" i="10"/>
  <c r="H30" i="10"/>
  <c r="E30" i="10"/>
  <c r="F30" i="10"/>
  <c r="P26" i="10"/>
  <c r="Q26" i="10"/>
  <c r="R9" i="10"/>
  <c r="S16" i="10"/>
  <c r="P13" i="10"/>
  <c r="Q30" i="10" s="1"/>
  <c r="K30" i="10"/>
  <c r="I30" i="10"/>
  <c r="N30" i="10"/>
  <c r="O30" i="10"/>
  <c r="L30" i="10"/>
  <c r="J30" i="10"/>
  <c r="M30" i="10"/>
  <c r="P30" i="10" l="1"/>
  <c r="S9" i="10"/>
  <c r="T16" i="10"/>
  <c r="R26" i="10"/>
  <c r="R13" i="10"/>
  <c r="D55" i="11"/>
  <c r="T9" i="10" l="1"/>
  <c r="U16" i="10"/>
  <c r="R30" i="10"/>
  <c r="S26" i="10"/>
  <c r="S13" i="10"/>
  <c r="S30" i="10" l="1"/>
  <c r="U9" i="10"/>
  <c r="V16" i="10"/>
  <c r="W16" i="10" s="1"/>
  <c r="T26" i="10"/>
  <c r="T13" i="10"/>
  <c r="T30" i="10" l="1"/>
  <c r="W9" i="10"/>
  <c r="W13" i="10" s="1"/>
  <c r="X16" i="10"/>
  <c r="Y16" i="10" s="1"/>
  <c r="Y9" i="10" s="1"/>
  <c r="Y13" i="10" s="1"/>
  <c r="V9" i="10"/>
  <c r="V13" i="10" s="1"/>
  <c r="U26" i="10"/>
  <c r="U13" i="10"/>
  <c r="V26" i="10" l="1"/>
  <c r="W30" i="10"/>
  <c r="W26" i="10"/>
  <c r="Z16" i="10"/>
  <c r="Z9" i="10" s="1"/>
  <c r="Z13" i="10" s="1"/>
  <c r="X9" i="10"/>
  <c r="U30" i="10"/>
  <c r="V30" i="10"/>
  <c r="Z26" i="10" l="1"/>
  <c r="AA16" i="10"/>
  <c r="AA9" i="10" s="1"/>
  <c r="X13" i="10"/>
  <c r="Y26" i="10"/>
  <c r="X26" i="10"/>
  <c r="Z30" i="10" l="1"/>
  <c r="AB16" i="10"/>
  <c r="AC16" i="10" s="1"/>
  <c r="Y30" i="10"/>
  <c r="X30" i="10"/>
  <c r="AA13" i="10"/>
  <c r="AA26" i="10"/>
  <c r="AC9" i="10" l="1"/>
  <c r="AC13" i="10" s="1"/>
  <c r="AD16" i="10"/>
  <c r="AB9" i="10"/>
  <c r="AB13" i="10" s="1"/>
  <c r="AB30" i="10" s="1"/>
  <c r="AA30" i="10"/>
  <c r="AE16" i="10" l="1"/>
  <c r="AE9" i="10" s="1"/>
  <c r="AD9" i="10"/>
  <c r="AC30" i="10"/>
  <c r="AC26" i="10"/>
  <c r="AB26" i="10"/>
  <c r="AD13" i="10" l="1"/>
  <c r="AD30" i="10" s="1"/>
  <c r="AD26" i="10"/>
  <c r="AE13" i="10"/>
  <c r="AE26" i="10"/>
  <c r="AF16" i="10"/>
  <c r="AF9" i="10" s="1"/>
  <c r="AE30" i="10" l="1"/>
  <c r="AF13" i="10"/>
  <c r="AF30" i="10" s="1"/>
  <c r="AF26" i="10"/>
  <c r="AG16" i="10"/>
  <c r="AG9" i="10" s="1"/>
  <c r="AG13" i="10" l="1"/>
  <c r="AG30" i="10" s="1"/>
  <c r="AG26" i="10"/>
  <c r="AH16" i="10"/>
  <c r="AI16" i="10" s="1"/>
  <c r="AI9" i="10" l="1"/>
  <c r="AJ16" i="10"/>
  <c r="AH9" i="10"/>
  <c r="AK16" i="10" l="1"/>
  <c r="AK9" i="10" s="1"/>
  <c r="AH13" i="10"/>
  <c r="AH30" i="10" s="1"/>
  <c r="AH26" i="10"/>
  <c r="AJ9" i="10"/>
  <c r="AI13" i="10"/>
  <c r="AI26" i="10"/>
  <c r="AI30" i="10" l="1"/>
  <c r="AK13" i="10"/>
  <c r="AK26" i="10"/>
  <c r="AJ13" i="10"/>
  <c r="AJ30" i="10" s="1"/>
  <c r="AJ26" i="10"/>
  <c r="AL16" i="10"/>
  <c r="AM16" i="10" s="1"/>
  <c r="AM9" i="10" s="1"/>
  <c r="AL9" i="10" l="1"/>
  <c r="AM26" i="10" s="1"/>
  <c r="D45" i="11" s="1"/>
  <c r="AM13" i="10"/>
  <c r="AK30" i="10"/>
  <c r="D49" i="11" l="1"/>
  <c r="D53" i="11" s="1"/>
  <c r="D54" i="11"/>
  <c r="AL13" i="10"/>
  <c r="AL30" i="10" s="1"/>
  <c r="AL26" i="10"/>
  <c r="AM30" i="10" l="1"/>
  <c r="D67" i="11"/>
  <c r="D72" i="11" s="1"/>
  <c r="D75" i="11" l="1"/>
  <c r="D76" i="11" s="1"/>
</calcChain>
</file>

<file path=xl/sharedStrings.xml><?xml version="1.0" encoding="utf-8"?>
<sst xmlns="http://schemas.openxmlformats.org/spreadsheetml/2006/main" count="278" uniqueCount="192">
  <si>
    <t>Outil de calcul du taux d'octroi CV   "prolongation"</t>
  </si>
  <si>
    <t>Objet :</t>
  </si>
  <si>
    <t>Cet outil de calcul permet de déterminer le CPMA et le Taux d'octroi de certificats verts d'un cas de prolongation en fonction des valeurs de référence choisies pour les paramètres techniques, économiques et financiers d'une part et les prix de marché d'autre part.</t>
  </si>
  <si>
    <t>Utilisation :</t>
  </si>
  <si>
    <t>Pour effectuer un calcul, l'utilisateur est invité à encoder ses valeurs au niveau de la feuille "2. CALCUL TAUX OCTROI CV" dans les cellules prévues à cet effet. La feuille "3. CALCUL CPMA" effectue des calculs intermédiaires qui ne peuvent être modifiés par l'utilisateur.</t>
  </si>
  <si>
    <t>Rappel :</t>
  </si>
  <si>
    <t>Le taux d'octroi de certificats verts intervient dans la formule d'octroi des CV sur base de la formule suivante [3] :</t>
  </si>
  <si>
    <r>
      <t xml:space="preserve">CV = </t>
    </r>
    <r>
      <rPr>
        <b/>
        <sz val="12"/>
        <color theme="5"/>
        <rFont val="Calibri (Corps)"/>
      </rPr>
      <t xml:space="preserve">Taux d'octroi </t>
    </r>
    <r>
      <rPr>
        <b/>
        <sz val="12"/>
        <color theme="1"/>
        <rFont val="Calibri"/>
        <family val="2"/>
        <scheme val="minor"/>
      </rPr>
      <t xml:space="preserve">x </t>
    </r>
    <r>
      <rPr>
        <b/>
        <sz val="12"/>
        <color theme="9"/>
        <rFont val="Calibri (Corps)"/>
      </rPr>
      <t>%SER x min (1 ; kCO2 / kCO2_REF)</t>
    </r>
    <r>
      <rPr>
        <b/>
        <sz val="12"/>
        <color theme="1"/>
        <rFont val="Calibri"/>
        <family val="2"/>
        <scheme val="minor"/>
      </rPr>
      <t xml:space="preserve"> x </t>
    </r>
    <r>
      <rPr>
        <b/>
        <sz val="12"/>
        <color theme="8"/>
        <rFont val="Calibri (Corps)"/>
      </rPr>
      <t>Eenp</t>
    </r>
  </si>
  <si>
    <t xml:space="preserve">Où </t>
  </si>
  <si>
    <r>
      <rPr>
        <b/>
        <sz val="12"/>
        <color theme="1"/>
        <rFont val="Calibri (Corps)"/>
      </rPr>
      <t xml:space="preserve">1° </t>
    </r>
    <r>
      <rPr>
        <sz val="12"/>
        <color theme="5"/>
        <rFont val="Calibri (Corps)"/>
      </rPr>
      <t xml:space="preserve">Taux d'octroi </t>
    </r>
    <r>
      <rPr>
        <sz val="12"/>
        <color theme="1"/>
        <rFont val="Calibri"/>
        <family val="2"/>
        <scheme val="minor"/>
      </rPr>
      <t xml:space="preserve"> = le taux d'octroi de CV (CV/MWh) calculé en appliquant la méthodologie proposée pour le régime "prolongation" en cours d'adoption par le Gouvernement wallon [3] </t>
    </r>
  </si>
  <si>
    <r>
      <t xml:space="preserve">2° </t>
    </r>
    <r>
      <rPr>
        <sz val="12"/>
        <color theme="9"/>
        <rFont val="Calibri (Corps)"/>
      </rPr>
      <t>%SER</t>
    </r>
    <r>
      <rPr>
        <sz val="12"/>
        <color theme="1"/>
        <rFont val="Calibri"/>
        <family val="2"/>
        <scheme val="minor"/>
      </rPr>
      <t xml:space="preserve"> = la part d'énergie produite à partir de sources d'énergie renouvelables déterminées conformément aux dispositions du Code de comptage [4].</t>
    </r>
  </si>
  <si>
    <r>
      <t>3°</t>
    </r>
    <r>
      <rPr>
        <sz val="12"/>
        <color theme="9"/>
        <rFont val="Calibri (Corps)"/>
      </rPr>
      <t xml:space="preserve"> kCO2</t>
    </r>
    <r>
      <rPr>
        <sz val="12"/>
        <color theme="1"/>
        <rFont val="Calibri"/>
        <family val="2"/>
        <scheme val="minor"/>
      </rPr>
      <t xml:space="preserve"> = le coefficient de performance réelle CO2 de l'unité de production d'électricité verte, calculé conformément aux dispositions du Code de comptage [4].</t>
    </r>
  </si>
  <si>
    <r>
      <t xml:space="preserve">4° </t>
    </r>
    <r>
      <rPr>
        <sz val="12"/>
        <color theme="9"/>
        <rFont val="Calibri"/>
        <family val="2"/>
        <scheme val="minor"/>
      </rPr>
      <t>k</t>
    </r>
    <r>
      <rPr>
        <sz val="12"/>
        <color theme="9"/>
        <rFont val="Calibri (Corps)"/>
      </rPr>
      <t>CO2_REF</t>
    </r>
    <r>
      <rPr>
        <sz val="12"/>
        <color theme="1"/>
        <rFont val="Calibri"/>
        <family val="2"/>
        <scheme val="minor"/>
      </rPr>
      <t xml:space="preserve"> = le coefficient de performance CO2 de référence, arrêté par le Ministre, pour la catégorie dont relève l'unité de production d'électricité verte</t>
    </r>
  </si>
  <si>
    <r>
      <t xml:space="preserve">5° </t>
    </r>
    <r>
      <rPr>
        <sz val="12"/>
        <color theme="8"/>
        <rFont val="Calibri (Corps)"/>
      </rPr>
      <t>Eenp</t>
    </r>
    <r>
      <rPr>
        <sz val="12"/>
        <color theme="1"/>
        <rFont val="Calibri"/>
        <family val="2"/>
        <scheme val="minor"/>
      </rPr>
      <t xml:space="preserve"> = l'électricité nette produite exprimée en MWh, n'excédant pas le plafond fixé par l'article 38, § 8 du décret lorsque celui-ci est applicable, à l’exception, pour toute installation d'une puissance électrique nominale brute supérieure ou égale à 400 kW, mise en service avant le 1er janvier 2026, ainsi que pour toute installation d’une puissance électrique nominale brute supérieure ou égale à 200 kW, mise en service à partir du 1er janvier 2026, de l’électricité produite et injectée sur le réseau lorsqu’elle est vendue à prix négatif et pendant les périodes au cours desquelles les prix day-ahead sur le marché spot belge sont négatifs durant au moins six heures consécutives</t>
    </r>
  </si>
  <si>
    <t>Cadre légal :</t>
  </si>
  <si>
    <t>[1] Décret du 12 avril 2001 relatif à l’organisation du marché régional de l’électricité</t>
  </si>
  <si>
    <t>[2] Arrêté du Gouvernement wallon du 30 novembre 2006 relatif à la promotion de l’électricité produite au moyen de sources d’énergie renouvelables ou de cogénération</t>
  </si>
  <si>
    <t>Verrouillage</t>
  </si>
  <si>
    <t>Certaines cellules et feuilles sont vérouillées de manière à éviter une modification involontaire des calculs. Au besoin, la protection peut être levée via le mot de passe suivant : SPW2023</t>
  </si>
  <si>
    <t>Version du :</t>
  </si>
  <si>
    <t>Contact :</t>
  </si>
  <si>
    <t>consultations.certificatsverts@spw.wallonie.be</t>
  </si>
  <si>
    <t>Calcul du taux d'octroi de certificats verts pour la première année de production pour un cas de prolongation donné</t>
  </si>
  <si>
    <t>Légende</t>
  </si>
  <si>
    <t>Valeur de référence paramètre</t>
  </si>
  <si>
    <t>= Valeur à encoder par l'utilisateur</t>
  </si>
  <si>
    <t>Valeur de référence prix de marché</t>
  </si>
  <si>
    <t>Valeur paramètre règlementation</t>
  </si>
  <si>
    <t>= Valeur non modifiable par l'utilisateur</t>
  </si>
  <si>
    <t>Résultat de calcul</t>
  </si>
  <si>
    <t>= Cellule non modifiable par l'utilisateur</t>
  </si>
  <si>
    <t>(1) Paramètres techniques</t>
  </si>
  <si>
    <t>Symbole</t>
  </si>
  <si>
    <t>Unité</t>
  </si>
  <si>
    <t>Valeurs</t>
  </si>
  <si>
    <t>Formule</t>
  </si>
  <si>
    <t>Puissance unité de production</t>
  </si>
  <si>
    <t>Pend</t>
  </si>
  <si>
    <t>kWe</t>
  </si>
  <si>
    <t>Durée d'utilisation</t>
  </si>
  <si>
    <t>Ue</t>
  </si>
  <si>
    <t>heures/an</t>
  </si>
  <si>
    <t>Rendement électrique net</t>
  </si>
  <si>
    <t>aE</t>
  </si>
  <si>
    <t>MWhe/MWhp</t>
  </si>
  <si>
    <t>Rendement chaleur net</t>
  </si>
  <si>
    <t>aQ</t>
  </si>
  <si>
    <t>MWhq/MWhp</t>
  </si>
  <si>
    <t>(2) Paramètres économiques</t>
  </si>
  <si>
    <t>Durée de prolongation</t>
  </si>
  <si>
    <t>n</t>
  </si>
  <si>
    <t>année</t>
  </si>
  <si>
    <t>CAPEX de référence pour une nouvelle unité de production</t>
  </si>
  <si>
    <t>CAPEX_NEW</t>
  </si>
  <si>
    <t>EUR HTVA/kWe</t>
  </si>
  <si>
    <t>Ratio CAPEX dossier</t>
  </si>
  <si>
    <t>Ratio CAPEX</t>
  </si>
  <si>
    <t>%CAPEX</t>
  </si>
  <si>
    <t>Investissements période prolongation</t>
  </si>
  <si>
    <t>CAPEX (0)</t>
  </si>
  <si>
    <t>CAPEX (0) = CAPEX_NEW x Ratio CAPEX</t>
  </si>
  <si>
    <t>Frais d'exploitation</t>
  </si>
  <si>
    <t>OPEX (1)</t>
  </si>
  <si>
    <t>EUR HTVA/kWe/an</t>
  </si>
  <si>
    <t>Prix du mix de combustibles de référence</t>
  </si>
  <si>
    <t>P FUEL MIX (1)</t>
  </si>
  <si>
    <t>EUR HTVA/MWhp</t>
  </si>
  <si>
    <t>Rendement chaudière de référence pour le mix de combustibles</t>
  </si>
  <si>
    <r>
      <rPr>
        <sz val="10"/>
        <color theme="1"/>
        <rFont val="Symbol"/>
        <family val="1"/>
        <charset val="2"/>
      </rPr>
      <t>h</t>
    </r>
    <r>
      <rPr>
        <sz val="10"/>
        <color theme="1"/>
        <rFont val="Calibri"/>
        <family val="2"/>
        <scheme val="minor"/>
      </rPr>
      <t>q FUEL MIX</t>
    </r>
  </si>
  <si>
    <t>%PCI</t>
  </si>
  <si>
    <t>Prix de référence pour le gaz naturel</t>
  </si>
  <si>
    <t>P GN (1)</t>
  </si>
  <si>
    <t>EUR HTVA/MWhp PCI</t>
  </si>
  <si>
    <t>Rendement chaudière de référence pour le gaz naturel</t>
  </si>
  <si>
    <r>
      <rPr>
        <sz val="10"/>
        <color theme="1"/>
        <rFont val="Symbol"/>
        <family val="1"/>
        <charset val="2"/>
      </rPr>
      <t>h</t>
    </r>
    <r>
      <rPr>
        <sz val="10"/>
        <color theme="1"/>
        <rFont val="Calibri"/>
        <family val="2"/>
        <scheme val="minor"/>
      </rPr>
      <t>q GN</t>
    </r>
  </si>
  <si>
    <t>Coût évité chaleur valorisée</t>
  </si>
  <si>
    <t>V Q_COGEN (1)</t>
  </si>
  <si>
    <t>EUR HTVA/MWhq</t>
  </si>
  <si>
    <r>
      <t xml:space="preserve">V G_COGEN = min (P FUEL MIX / </t>
    </r>
    <r>
      <rPr>
        <sz val="10"/>
        <color theme="5"/>
        <rFont val="Symbol"/>
        <family val="1"/>
        <charset val="2"/>
      </rPr>
      <t>h</t>
    </r>
    <r>
      <rPr>
        <sz val="10"/>
        <color theme="5"/>
        <rFont val="Calibri"/>
        <family val="2"/>
        <scheme val="minor"/>
      </rPr>
      <t xml:space="preserve">q FUEL MIX ; P GN / </t>
    </r>
    <r>
      <rPr>
        <sz val="10"/>
        <color theme="5"/>
        <rFont val="Symbol"/>
        <family val="1"/>
        <charset val="2"/>
      </rPr>
      <t>h</t>
    </r>
    <r>
      <rPr>
        <sz val="10"/>
        <color theme="5"/>
        <rFont val="Calibri"/>
        <family val="2"/>
        <scheme val="minor"/>
      </rPr>
      <t>q GN)</t>
    </r>
  </si>
  <si>
    <t>Durée de vie technique du groupe électrogène</t>
  </si>
  <si>
    <t>R</t>
  </si>
  <si>
    <t>Heures</t>
  </si>
  <si>
    <t>Coût de remplacement du groupe électrogène</t>
  </si>
  <si>
    <t>OPEX_R</t>
  </si>
  <si>
    <t>(3) Paramètres financiers</t>
  </si>
  <si>
    <t>Part fonds propres</t>
  </si>
  <si>
    <t>g</t>
  </si>
  <si>
    <t>%</t>
  </si>
  <si>
    <t>Taux de rentabilité sur fonds propres</t>
  </si>
  <si>
    <t>rE</t>
  </si>
  <si>
    <t>Taux d'intérêt capital emprunté (dette)</t>
  </si>
  <si>
    <t>rD</t>
  </si>
  <si>
    <t>Coût moyen pondéré du capital</t>
  </si>
  <si>
    <t>CMPC</t>
  </si>
  <si>
    <r>
      <t xml:space="preserve">CMPC = </t>
    </r>
    <r>
      <rPr>
        <sz val="10"/>
        <color theme="5"/>
        <rFont val="Symbol"/>
        <family val="1"/>
        <charset val="2"/>
      </rPr>
      <t>g</t>
    </r>
    <r>
      <rPr>
        <sz val="10"/>
        <color theme="5"/>
        <rFont val="Calibri"/>
        <family val="2"/>
        <scheme val="minor"/>
      </rPr>
      <t xml:space="preserve"> x rE + (1-</t>
    </r>
    <r>
      <rPr>
        <sz val="10"/>
        <color theme="5"/>
        <rFont val="Symbol"/>
        <family val="1"/>
        <charset val="2"/>
      </rPr>
      <t>g</t>
    </r>
    <r>
      <rPr>
        <sz val="10"/>
        <color theme="5"/>
        <rFont val="Calibri"/>
        <family val="2"/>
        <scheme val="minor"/>
      </rPr>
      <t>) x rD</t>
    </r>
  </si>
  <si>
    <t>Taux d'actualisation (nominal, pré-taxe)</t>
  </si>
  <si>
    <t>i</t>
  </si>
  <si>
    <t>i = CMPC</t>
  </si>
  <si>
    <t>(4) Paramètres d'indexation</t>
  </si>
  <si>
    <t>Indexation prix des intrants</t>
  </si>
  <si>
    <t>i_fuel</t>
  </si>
  <si>
    <t>%/an</t>
  </si>
  <si>
    <t>Indexation coût évité chaleur valorisée</t>
  </si>
  <si>
    <t>i_heat</t>
  </si>
  <si>
    <t>Indexation des OPEX</t>
  </si>
  <si>
    <t>i_opex</t>
  </si>
  <si>
    <t>(5) Calcul CPMA (t=1)</t>
  </si>
  <si>
    <t>Investissements net actualisés</t>
  </si>
  <si>
    <t>CAPEX_a</t>
  </si>
  <si>
    <t>EUR HTVA</t>
  </si>
  <si>
    <t>Calculs voir onglet "3. CALCUL CPMA"</t>
  </si>
  <si>
    <t>Frais d'exploitation actualisés</t>
  </si>
  <si>
    <t>OPEX_a</t>
  </si>
  <si>
    <t>Coûts intrants combustibles actualisés</t>
  </si>
  <si>
    <t>FUEL_a</t>
  </si>
  <si>
    <t>Coûts évités chaleur valorisée actualisés</t>
  </si>
  <si>
    <t>HEAT_a</t>
  </si>
  <si>
    <t>Coûts totaux nets actualisés</t>
  </si>
  <si>
    <t>COST_a</t>
  </si>
  <si>
    <t>COST_a = CAPEX_a + OPEX_a + FUEL_a + HEAT_a</t>
  </si>
  <si>
    <t>Production d'électricité nette actualisée</t>
  </si>
  <si>
    <t>Eenp_a</t>
  </si>
  <si>
    <t>MWhe</t>
  </si>
  <si>
    <t>Coût de production moyen actualisé</t>
  </si>
  <si>
    <t>Cpma(1)</t>
  </si>
  <si>
    <t>EUR HTVA/MWhe</t>
  </si>
  <si>
    <t>Cpma(1) = COST_a / Eenp_a</t>
  </si>
  <si>
    <t>Part investissement</t>
  </si>
  <si>
    <t>Cpma_CAPEX</t>
  </si>
  <si>
    <t>Cpma_CAPEX = CAPEX_a / Eenp_a</t>
  </si>
  <si>
    <t>Part exploitation</t>
  </si>
  <si>
    <t>Cpma_OPEX</t>
  </si>
  <si>
    <t>Cpma_OPEX = OPEX_a / Eenp_a</t>
  </si>
  <si>
    <t>Part combustibles</t>
  </si>
  <si>
    <t>Cpma(1)_FUEL</t>
  </si>
  <si>
    <t>Cpma(1)_FUEL = FUEL_a / Eenp_a</t>
  </si>
  <si>
    <t>Part réduction de coût via valorisation chaleur</t>
  </si>
  <si>
    <t>Cpma(1)_HEAT</t>
  </si>
  <si>
    <t>Cpma(1) = HEAT_a / Eenp_a</t>
  </si>
  <si>
    <t>(6) Calcul revenus valorisation électricité produite (t=1)</t>
  </si>
  <si>
    <t>Prix de référence pour la vente d'électricité sur le marché de gros en Belgique</t>
  </si>
  <si>
    <t>P(1) BE-MARKET</t>
  </si>
  <si>
    <t>Décote applicable pour la catégorie d'installation</t>
  </si>
  <si>
    <r>
      <t>l</t>
    </r>
    <r>
      <rPr>
        <sz val="10"/>
        <color theme="1"/>
        <rFont val="Calibri"/>
        <family val="2"/>
      </rPr>
      <t>(1)</t>
    </r>
  </si>
  <si>
    <t>Prix de vente LGO</t>
  </si>
  <si>
    <t>P(1) LGO-INJ</t>
  </si>
  <si>
    <t>Tarif d'injection appliqué par le gestionnaire de réseau</t>
  </si>
  <si>
    <t>T(1) INJ</t>
  </si>
  <si>
    <t>Valeur moyenne électricité produite</t>
  </si>
  <si>
    <t>V(1) ELEC_VERTE</t>
  </si>
  <si>
    <r>
      <t>V(1) ELEC_VERTE = (1-</t>
    </r>
    <r>
      <rPr>
        <sz val="10"/>
        <color theme="5"/>
        <rFont val="Symbol"/>
        <charset val="2"/>
      </rPr>
      <t>l</t>
    </r>
    <r>
      <rPr>
        <sz val="10"/>
        <color theme="5"/>
        <rFont val="Calibri"/>
        <family val="2"/>
        <scheme val="minor"/>
      </rPr>
      <t>(1)) x P(1) BE-MARKET + P(1) LGO-INJ - T(1) INJ</t>
    </r>
  </si>
  <si>
    <t>(7) Surcoût de production moyen actualisé (t=1)</t>
  </si>
  <si>
    <t>Spma(1)</t>
  </si>
  <si>
    <t>Spma(1) = Max ( 0 ; Cpma(1) - V(1) ELEC_VERTE )</t>
  </si>
  <si>
    <t>(8) Calcul du taux d'octroi de CV prolongation (t=1)</t>
  </si>
  <si>
    <t>Valeur du certificat vert</t>
  </si>
  <si>
    <t>Prix cv (1)</t>
  </si>
  <si>
    <t>EUR HTVA/CV</t>
  </si>
  <si>
    <t>Taux d'octroi de CV compensation</t>
  </si>
  <si>
    <t>Taux d'octroi compensation (1)</t>
  </si>
  <si>
    <t>CV/MWhe</t>
  </si>
  <si>
    <t>= Spma(1) / Prix cv (1)</t>
  </si>
  <si>
    <t>Plafond du taux d'octroi de CV fixé par la méthodologie prolongation</t>
  </si>
  <si>
    <t>Taux d'octroi nouvelle unité</t>
  </si>
  <si>
    <t>L'utilisateur est invité à indiquer le taux d'octroi applicable à une nouvelle unité de la catégorie correspondante</t>
  </si>
  <si>
    <t>Plafond du taux d'octroi de CV fixé par le Décret</t>
  </si>
  <si>
    <t>P</t>
  </si>
  <si>
    <t>Taux d'octroi de CV prolongation (première année de production)</t>
  </si>
  <si>
    <t>Taux d'octroi prolongation (1)</t>
  </si>
  <si>
    <t>= min (Taux d'octroi compensation (1) ; Taux d'octroi nouvelle ; P )</t>
  </si>
  <si>
    <t>EUR/MWh</t>
  </si>
  <si>
    <t>= Prix CV(1) x Taux d'octroi prolongation (1)</t>
  </si>
  <si>
    <t>Calcul CPMA</t>
  </si>
  <si>
    <t>Facteur d'actualisation</t>
  </si>
  <si>
    <t>a(t)</t>
  </si>
  <si>
    <t>-</t>
  </si>
  <si>
    <t>Consommation d'intrants combustibles</t>
  </si>
  <si>
    <t>Ee</t>
  </si>
  <si>
    <t>MWhp/an</t>
  </si>
  <si>
    <t>Production nette d'électricité</t>
  </si>
  <si>
    <t>Eenp</t>
  </si>
  <si>
    <t>MWhe/an</t>
  </si>
  <si>
    <t>Production nette de chaleur</t>
  </si>
  <si>
    <t>Eqnv</t>
  </si>
  <si>
    <t>MWhq/an</t>
  </si>
  <si>
    <t>Heures de fonctionnement</t>
  </si>
  <si>
    <t>Tf</t>
  </si>
  <si>
    <t>Heure</t>
  </si>
  <si>
    <t>Durée prolongation</t>
  </si>
  <si>
    <t>N</t>
  </si>
  <si>
    <t>09.03.2023</t>
  </si>
  <si>
    <t>[3] Arrêté ministériel du 12 mars 2007 relatif au procédures et code de comptage de l'électricité produite à partir de sources d'énergie renouvelables et/ou de cogénération en Région wallonne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</si>
</sst>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0"/>
  </numFmts>
  <fonts count="31">
    <font>
      <sz val="12"/>
      <color theme="1"/>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sz val="10"/>
      <color theme="0"/>
      <name val="Calibri"/>
      <family val="2"/>
      <scheme val="minor"/>
    </font>
    <font>
      <sz val="8"/>
      <name val="Calibri"/>
      <family val="2"/>
      <scheme val="minor"/>
    </font>
    <font>
      <sz val="10"/>
      <color theme="2" tint="-9.9978637043366805E-2"/>
      <name val="Calibri"/>
      <family val="2"/>
      <scheme val="minor"/>
    </font>
    <font>
      <sz val="11"/>
      <color theme="1"/>
      <name val="Symbol"/>
      <family val="1"/>
      <charset val="2"/>
    </font>
    <font>
      <sz val="12"/>
      <color rgb="FFFF0000"/>
      <name val="Calibri"/>
      <family val="2"/>
      <scheme val="minor"/>
    </font>
    <font>
      <b/>
      <sz val="12"/>
      <color theme="1"/>
      <name val="Calibri"/>
      <family val="2"/>
      <scheme val="minor"/>
    </font>
    <font>
      <b/>
      <sz val="24"/>
      <color theme="1"/>
      <name val="Calibri"/>
      <family val="2"/>
      <scheme val="minor"/>
    </font>
    <font>
      <u/>
      <sz val="12"/>
      <color theme="10"/>
      <name val="Calibri"/>
      <family val="2"/>
      <scheme val="minor"/>
    </font>
    <font>
      <sz val="10"/>
      <color theme="1"/>
      <name val="Symbol"/>
      <family val="1"/>
      <charset val="2"/>
    </font>
    <font>
      <sz val="10"/>
      <color theme="1"/>
      <name val="Calibri"/>
      <family val="2"/>
      <charset val="2"/>
      <scheme val="minor"/>
    </font>
    <font>
      <sz val="10"/>
      <color theme="1"/>
      <name val="Calibri"/>
      <family val="2"/>
    </font>
    <font>
      <sz val="10"/>
      <color theme="5"/>
      <name val="Calibri"/>
      <family val="2"/>
      <scheme val="minor"/>
    </font>
    <font>
      <b/>
      <sz val="10"/>
      <color theme="5"/>
      <name val="Calibri"/>
      <family val="2"/>
      <scheme val="minor"/>
    </font>
    <font>
      <sz val="10"/>
      <color theme="5"/>
      <name val="Symbol"/>
      <family val="1"/>
      <charset val="2"/>
    </font>
    <font>
      <b/>
      <sz val="12"/>
      <color theme="5"/>
      <name val="Calibri (Corps)"/>
    </font>
    <font>
      <sz val="12"/>
      <color theme="9"/>
      <name val="Calibri (Corps)"/>
    </font>
    <font>
      <sz val="12"/>
      <color theme="8"/>
      <name val="Calibri (Corps)"/>
    </font>
    <font>
      <sz val="12"/>
      <color theme="5"/>
      <name val="Calibri (Corps)"/>
    </font>
    <font>
      <b/>
      <sz val="12"/>
      <color theme="1"/>
      <name val="Calibri (Corps)"/>
    </font>
    <font>
      <sz val="12"/>
      <color theme="9"/>
      <name val="Calibri"/>
      <family val="2"/>
      <scheme val="minor"/>
    </font>
    <font>
      <b/>
      <sz val="12"/>
      <color theme="9"/>
      <name val="Calibri (Corps)"/>
    </font>
    <font>
      <b/>
      <sz val="12"/>
      <color theme="8"/>
      <name val="Calibri (Corps)"/>
    </font>
    <font>
      <sz val="11"/>
      <color theme="1"/>
      <name val="Calibri"/>
      <family val="2"/>
      <scheme val="minor"/>
    </font>
    <font>
      <sz val="14"/>
      <color theme="1"/>
      <name val="Calibri"/>
      <family val="2"/>
      <scheme val="minor"/>
    </font>
    <font>
      <sz val="10"/>
      <color theme="5"/>
      <name val="Symbol"/>
      <charset val="2"/>
    </font>
    <font>
      <b/>
      <sz val="10"/>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FF"/>
        <bgColor rgb="FF000000"/>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9">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6">
    <xf numFmtId="0" fontId="0" fillId="0" borderId="0"/>
    <xf numFmtId="9" fontId="1" fillId="0" borderId="0" applyFont="0" applyFill="0" applyBorder="0" applyAlignment="0" applyProtection="0"/>
    <xf numFmtId="0" fontId="12" fillId="0" borderId="0" applyNumberFormat="0" applyFill="0" applyBorder="0" applyAlignment="0" applyProtection="0"/>
    <xf numFmtId="0" fontId="27" fillId="0" borderId="0"/>
    <xf numFmtId="9" fontId="27" fillId="0" borderId="0" applyFont="0" applyFill="0" applyBorder="0" applyAlignment="0" applyProtection="0"/>
    <xf numFmtId="44" fontId="27" fillId="0" borderId="0" applyFont="0" applyFill="0" applyBorder="0" applyAlignment="0" applyProtection="0"/>
  </cellStyleXfs>
  <cellXfs count="104">
    <xf numFmtId="0" fontId="0" fillId="0" borderId="0" xfId="0"/>
    <xf numFmtId="0" fontId="2" fillId="2" borderId="0" xfId="0" applyFont="1" applyFill="1" applyAlignment="1">
      <alignment horizontal="left"/>
    </xf>
    <xf numFmtId="0" fontId="2" fillId="2" borderId="0" xfId="0" applyFont="1" applyFill="1" applyAlignment="1">
      <alignment horizontal="right"/>
    </xf>
    <xf numFmtId="0" fontId="2" fillId="2" borderId="0" xfId="0" applyFont="1" applyFill="1"/>
    <xf numFmtId="0" fontId="3" fillId="2" borderId="0" xfId="0" applyFont="1" applyFill="1" applyAlignment="1">
      <alignment horizontal="left"/>
    </xf>
    <xf numFmtId="3" fontId="3" fillId="2" borderId="0" xfId="0" applyNumberFormat="1" applyFont="1" applyFill="1" applyAlignment="1">
      <alignment horizontal="left"/>
    </xf>
    <xf numFmtId="0" fontId="3" fillId="2" borderId="0" xfId="0" applyFont="1" applyFill="1" applyAlignment="1">
      <alignment horizontal="right"/>
    </xf>
    <xf numFmtId="0" fontId="3" fillId="2" borderId="0" xfId="0" applyFont="1" applyFill="1"/>
    <xf numFmtId="3" fontId="3" fillId="2" borderId="0" xfId="0" applyNumberFormat="1" applyFont="1" applyFill="1" applyAlignment="1">
      <alignment horizontal="right"/>
    </xf>
    <xf numFmtId="0" fontId="3" fillId="2" borderId="0" xfId="0" applyFont="1" applyFill="1" applyAlignment="1">
      <alignment horizontal="left" indent="1"/>
    </xf>
    <xf numFmtId="9" fontId="3" fillId="2" borderId="0" xfId="1" applyFont="1" applyFill="1" applyAlignment="1">
      <alignment horizontal="left" indent="1"/>
    </xf>
    <xf numFmtId="2" fontId="3" fillId="2" borderId="0" xfId="0" applyNumberFormat="1" applyFont="1" applyFill="1"/>
    <xf numFmtId="3" fontId="3" fillId="2" borderId="0" xfId="0" applyNumberFormat="1" applyFont="1" applyFill="1"/>
    <xf numFmtId="0" fontId="4" fillId="4" borderId="0" xfId="0" applyFont="1" applyFill="1"/>
    <xf numFmtId="0" fontId="3" fillId="2" borderId="0" xfId="0" quotePrefix="1" applyFont="1" applyFill="1"/>
    <xf numFmtId="4" fontId="3" fillId="2" borderId="0" xfId="0" applyNumberFormat="1" applyFont="1" applyFill="1" applyAlignment="1">
      <alignment horizontal="right"/>
    </xf>
    <xf numFmtId="0" fontId="3" fillId="2" borderId="0" xfId="0" applyFont="1" applyFill="1" applyAlignment="1">
      <alignment horizontal="left" indent="2"/>
    </xf>
    <xf numFmtId="9" fontId="3" fillId="2" borderId="0" xfId="1" applyFont="1" applyFill="1"/>
    <xf numFmtId="0" fontId="5" fillId="2" borderId="0" xfId="0" applyFont="1" applyFill="1"/>
    <xf numFmtId="3" fontId="2" fillId="2" borderId="0" xfId="0" applyNumberFormat="1" applyFont="1" applyFill="1"/>
    <xf numFmtId="2" fontId="3" fillId="2" borderId="0" xfId="0" applyNumberFormat="1" applyFont="1" applyFill="1" applyAlignment="1">
      <alignment horizontal="right"/>
    </xf>
    <xf numFmtId="0" fontId="3" fillId="2" borderId="1" xfId="0" applyFont="1" applyFill="1" applyBorder="1"/>
    <xf numFmtId="165" fontId="3" fillId="2" borderId="1" xfId="0" applyNumberFormat="1" applyFont="1" applyFill="1" applyBorder="1"/>
    <xf numFmtId="9" fontId="3" fillId="2" borderId="0" xfId="0" applyNumberFormat="1" applyFont="1" applyFill="1" applyAlignment="1">
      <alignment horizontal="right"/>
    </xf>
    <xf numFmtId="0" fontId="2" fillId="2" borderId="1" xfId="0" applyFont="1" applyFill="1" applyBorder="1"/>
    <xf numFmtId="3" fontId="3" fillId="2" borderId="1" xfId="0" applyNumberFormat="1" applyFont="1" applyFill="1" applyBorder="1"/>
    <xf numFmtId="2" fontId="2" fillId="3" borderId="0" xfId="0" applyNumberFormat="1" applyFont="1" applyFill="1"/>
    <xf numFmtId="0" fontId="7" fillId="2" borderId="0" xfId="0" applyFont="1" applyFill="1" applyAlignment="1">
      <alignment horizontal="left" indent="1"/>
    </xf>
    <xf numFmtId="0" fontId="7" fillId="2" borderId="0" xfId="0" applyFont="1" applyFill="1"/>
    <xf numFmtId="9" fontId="3" fillId="2" borderId="0" xfId="1" applyFont="1" applyFill="1" applyAlignment="1">
      <alignment horizontal="right"/>
    </xf>
    <xf numFmtId="164" fontId="3" fillId="2" borderId="0" xfId="0" applyNumberFormat="1" applyFont="1" applyFill="1" applyAlignment="1">
      <alignment horizontal="right"/>
    </xf>
    <xf numFmtId="0" fontId="2" fillId="2" borderId="0" xfId="0" applyFont="1" applyFill="1" applyAlignment="1">
      <alignment horizontal="left" indent="1"/>
    </xf>
    <xf numFmtId="164" fontId="7" fillId="2" borderId="0" xfId="0" applyNumberFormat="1" applyFont="1" applyFill="1" applyAlignment="1">
      <alignment horizontal="right"/>
    </xf>
    <xf numFmtId="4" fontId="2" fillId="3" borderId="0" xfId="0" applyNumberFormat="1" applyFont="1" applyFill="1" applyAlignment="1">
      <alignment horizontal="right"/>
    </xf>
    <xf numFmtId="0" fontId="0" fillId="2" borderId="0" xfId="0" applyFill="1"/>
    <xf numFmtId="0" fontId="8" fillId="2" borderId="0" xfId="0" applyFont="1" applyFill="1" applyAlignment="1">
      <alignment horizontal="left"/>
    </xf>
    <xf numFmtId="10" fontId="3" fillId="2" borderId="0" xfId="0" applyNumberFormat="1" applyFont="1" applyFill="1"/>
    <xf numFmtId="0" fontId="10" fillId="2" borderId="0" xfId="0" applyFont="1" applyFill="1"/>
    <xf numFmtId="0" fontId="12" fillId="2" borderId="0" xfId="2" applyFill="1"/>
    <xf numFmtId="0" fontId="9" fillId="2" borderId="0" xfId="0" quotePrefix="1" applyFont="1" applyFill="1"/>
    <xf numFmtId="0" fontId="9" fillId="2" borderId="0" xfId="0" quotePrefix="1" applyFont="1" applyFill="1" applyAlignment="1">
      <alignment horizontal="left" vertical="top" wrapText="1"/>
    </xf>
    <xf numFmtId="3" fontId="3" fillId="3" borderId="0" xfId="0" applyNumberFormat="1" applyFont="1" applyFill="1" applyAlignment="1">
      <alignment horizontal="right"/>
    </xf>
    <xf numFmtId="0" fontId="14" fillId="2" borderId="0" xfId="0" applyFont="1" applyFill="1"/>
    <xf numFmtId="10" fontId="3" fillId="3" borderId="0" xfId="1" applyNumberFormat="1" applyFont="1" applyFill="1" applyAlignment="1">
      <alignment horizontal="right"/>
    </xf>
    <xf numFmtId="10" fontId="3" fillId="2" borderId="0" xfId="1" applyNumberFormat="1" applyFont="1" applyFill="1" applyAlignment="1">
      <alignment horizontal="right"/>
    </xf>
    <xf numFmtId="3" fontId="3" fillId="3" borderId="0" xfId="0" applyNumberFormat="1" applyFont="1" applyFill="1"/>
    <xf numFmtId="3" fontId="2" fillId="3" borderId="0" xfId="0" applyNumberFormat="1" applyFont="1" applyFill="1"/>
    <xf numFmtId="2" fontId="3" fillId="3" borderId="0" xfId="0" applyNumberFormat="1" applyFont="1" applyFill="1"/>
    <xf numFmtId="0" fontId="13" fillId="2" borderId="0" xfId="0" applyFont="1" applyFill="1"/>
    <xf numFmtId="165" fontId="3" fillId="3" borderId="0" xfId="0" applyNumberFormat="1" applyFont="1" applyFill="1"/>
    <xf numFmtId="0" fontId="2" fillId="2" borderId="0" xfId="0" quotePrefix="1" applyFont="1" applyFill="1" applyAlignment="1">
      <alignment horizontal="left"/>
    </xf>
    <xf numFmtId="0" fontId="16" fillId="2" borderId="0" xfId="0" quotePrefix="1" applyFont="1" applyFill="1"/>
    <xf numFmtId="0" fontId="17" fillId="2" borderId="0" xfId="0" quotePrefix="1" applyFont="1" applyFill="1"/>
    <xf numFmtId="3" fontId="17" fillId="2" borderId="0" xfId="0" quotePrefix="1" applyNumberFormat="1" applyFont="1" applyFill="1"/>
    <xf numFmtId="164" fontId="16" fillId="2" borderId="0" xfId="0" quotePrefix="1" applyNumberFormat="1" applyFont="1" applyFill="1" applyAlignment="1">
      <alignment horizontal="left"/>
    </xf>
    <xf numFmtId="0" fontId="16" fillId="2" borderId="0" xfId="0" quotePrefix="1" applyFont="1" applyFill="1" applyAlignment="1">
      <alignment horizontal="left"/>
    </xf>
    <xf numFmtId="165" fontId="3" fillId="2" borderId="1" xfId="0" applyNumberFormat="1" applyFont="1" applyFill="1" applyBorder="1" applyAlignment="1">
      <alignment horizontal="right"/>
    </xf>
    <xf numFmtId="3" fontId="3" fillId="2" borderId="1" xfId="0" applyNumberFormat="1" applyFont="1" applyFill="1" applyBorder="1" applyAlignment="1">
      <alignment horizontal="right"/>
    </xf>
    <xf numFmtId="0" fontId="2" fillId="6" borderId="4" xfId="0" applyFont="1" applyFill="1" applyBorder="1"/>
    <xf numFmtId="0" fontId="2" fillId="6" borderId="5" xfId="0" applyFont="1" applyFill="1" applyBorder="1"/>
    <xf numFmtId="0" fontId="2" fillId="6" borderId="6" xfId="0" applyFont="1" applyFill="1" applyBorder="1"/>
    <xf numFmtId="0" fontId="2" fillId="2" borderId="7" xfId="0" applyFont="1" applyFill="1" applyBorder="1"/>
    <xf numFmtId="0" fontId="3" fillId="2" borderId="7" xfId="0" applyFont="1" applyFill="1" applyBorder="1" applyAlignment="1">
      <alignment horizontal="left" indent="1"/>
    </xf>
    <xf numFmtId="165" fontId="3" fillId="2" borderId="0" xfId="0" applyNumberFormat="1" applyFont="1" applyFill="1"/>
    <xf numFmtId="1" fontId="3" fillId="2" borderId="0" xfId="0" applyNumberFormat="1" applyFont="1" applyFill="1"/>
    <xf numFmtId="0" fontId="3" fillId="2" borderId="8" xfId="0" applyFont="1" applyFill="1" applyBorder="1" applyAlignment="1">
      <alignment horizontal="left" indent="1"/>
    </xf>
    <xf numFmtId="0" fontId="3" fillId="2" borderId="2" xfId="0" applyFont="1" applyFill="1" applyBorder="1"/>
    <xf numFmtId="0" fontId="3" fillId="2" borderId="3" xfId="0" applyFont="1" applyFill="1" applyBorder="1"/>
    <xf numFmtId="3" fontId="3" fillId="2" borderId="2" xfId="0" applyNumberFormat="1" applyFont="1" applyFill="1" applyBorder="1"/>
    <xf numFmtId="3" fontId="3" fillId="2" borderId="3" xfId="0" applyNumberFormat="1" applyFont="1" applyFill="1" applyBorder="1"/>
    <xf numFmtId="0" fontId="2" fillId="6" borderId="4" xfId="0" applyFont="1" applyFill="1" applyBorder="1" applyAlignment="1">
      <alignment horizontal="left" indent="1"/>
    </xf>
    <xf numFmtId="0" fontId="2" fillId="6" borderId="6" xfId="0" applyFont="1" applyFill="1" applyBorder="1" applyAlignment="1">
      <alignment horizontal="right"/>
    </xf>
    <xf numFmtId="0" fontId="2" fillId="6" borderId="5" xfId="0" applyFont="1" applyFill="1" applyBorder="1" applyAlignment="1">
      <alignment horizontal="right"/>
    </xf>
    <xf numFmtId="165" fontId="3" fillId="2" borderId="0" xfId="0" applyNumberFormat="1" applyFont="1" applyFill="1" applyAlignment="1">
      <alignment horizontal="right"/>
    </xf>
    <xf numFmtId="0" fontId="9" fillId="2" borderId="0" xfId="0" applyFont="1" applyFill="1"/>
    <xf numFmtId="3" fontId="16" fillId="2" borderId="0" xfId="0" quotePrefix="1" applyNumberFormat="1" applyFont="1" applyFill="1" applyAlignment="1">
      <alignment horizontal="left"/>
    </xf>
    <xf numFmtId="0" fontId="3" fillId="3" borderId="0" xfId="0" applyFont="1" applyFill="1" applyAlignment="1">
      <alignment wrapText="1"/>
    </xf>
    <xf numFmtId="0" fontId="3" fillId="8" borderId="0" xfId="0" applyFont="1" applyFill="1" applyAlignment="1">
      <alignment wrapText="1"/>
    </xf>
    <xf numFmtId="0" fontId="3" fillId="7" borderId="0" xfId="0" applyFont="1" applyFill="1" applyAlignment="1">
      <alignment horizontal="left"/>
    </xf>
    <xf numFmtId="0" fontId="3" fillId="5" borderId="0" xfId="0" applyFont="1" applyFill="1" applyAlignment="1">
      <alignment horizontal="left"/>
    </xf>
    <xf numFmtId="165" fontId="3" fillId="5" borderId="0" xfId="0" applyNumberFormat="1" applyFont="1" applyFill="1"/>
    <xf numFmtId="0" fontId="10" fillId="2" borderId="0" xfId="0" applyFont="1" applyFill="1" applyAlignment="1">
      <alignment vertical="top"/>
    </xf>
    <xf numFmtId="0" fontId="3" fillId="8" borderId="0" xfId="0" quotePrefix="1" applyFont="1" applyFill="1" applyAlignment="1">
      <alignment wrapText="1"/>
    </xf>
    <xf numFmtId="0" fontId="3" fillId="7" borderId="0" xfId="0" quotePrefix="1" applyFont="1" applyFill="1" applyAlignment="1">
      <alignment horizontal="left"/>
    </xf>
    <xf numFmtId="0" fontId="3" fillId="5" borderId="0" xfId="0" quotePrefix="1" applyFont="1" applyFill="1" applyAlignment="1">
      <alignment horizontal="left"/>
    </xf>
    <xf numFmtId="0" fontId="3" fillId="3" borderId="0" xfId="0" quotePrefix="1" applyFont="1" applyFill="1" applyAlignment="1">
      <alignment wrapText="1"/>
    </xf>
    <xf numFmtId="0" fontId="16" fillId="2" borderId="0" xfId="0" quotePrefix="1" applyFont="1" applyFill="1" applyProtection="1">
      <protection locked="0"/>
    </xf>
    <xf numFmtId="3" fontId="3" fillId="8" borderId="0" xfId="0" applyNumberFormat="1" applyFont="1" applyFill="1" applyAlignment="1" applyProtection="1">
      <alignment horizontal="right"/>
      <protection locked="0"/>
    </xf>
    <xf numFmtId="9" fontId="3" fillId="8" borderId="0" xfId="1" applyFont="1" applyFill="1" applyAlignment="1" applyProtection="1">
      <alignment horizontal="right"/>
      <protection locked="0"/>
    </xf>
    <xf numFmtId="0" fontId="3" fillId="8" borderId="0" xfId="0" applyFont="1" applyFill="1" applyAlignment="1" applyProtection="1">
      <alignment horizontal="right"/>
      <protection locked="0"/>
    </xf>
    <xf numFmtId="3" fontId="3" fillId="7" borderId="0" xfId="0" applyNumberFormat="1" applyFont="1" applyFill="1" applyAlignment="1" applyProtection="1">
      <alignment horizontal="right"/>
      <protection locked="0"/>
    </xf>
    <xf numFmtId="4" fontId="3" fillId="7" borderId="0" xfId="0" applyNumberFormat="1" applyFont="1" applyFill="1" applyAlignment="1" applyProtection="1">
      <alignment horizontal="right"/>
      <protection locked="0"/>
    </xf>
    <xf numFmtId="10" fontId="3" fillId="8" borderId="0" xfId="1" applyNumberFormat="1" applyFont="1" applyFill="1" applyAlignment="1" applyProtection="1">
      <alignment horizontal="right"/>
      <protection locked="0"/>
    </xf>
    <xf numFmtId="2" fontId="3" fillId="8" borderId="0" xfId="0" applyNumberFormat="1" applyFont="1" applyFill="1" applyProtection="1">
      <protection locked="0"/>
    </xf>
    <xf numFmtId="2" fontId="3" fillId="7" borderId="0" xfId="0" applyNumberFormat="1" applyFont="1" applyFill="1" applyProtection="1">
      <protection locked="0"/>
    </xf>
    <xf numFmtId="165" fontId="2" fillId="3" borderId="0" xfId="0" applyNumberFormat="1" applyFont="1" applyFill="1"/>
    <xf numFmtId="0" fontId="12" fillId="0" borderId="0" xfId="2"/>
    <xf numFmtId="0" fontId="3" fillId="2" borderId="0" xfId="0" applyFont="1" applyFill="1" applyAlignment="1" applyProtection="1">
      <alignment horizontal="left" indent="1"/>
      <protection locked="0"/>
    </xf>
    <xf numFmtId="0" fontId="30" fillId="2" borderId="0" xfId="0" quotePrefix="1" applyFont="1" applyFill="1" applyProtection="1">
      <protection locked="0"/>
    </xf>
    <xf numFmtId="165" fontId="3" fillId="8" borderId="0" xfId="0" applyNumberFormat="1" applyFont="1" applyFill="1" applyProtection="1">
      <protection locked="0"/>
    </xf>
    <xf numFmtId="0" fontId="0" fillId="2" borderId="0" xfId="0" applyFill="1" applyAlignment="1">
      <alignment horizontal="left" vertical="top" wrapText="1"/>
    </xf>
    <xf numFmtId="0" fontId="11" fillId="2" borderId="0" xfId="0" applyFont="1" applyFill="1" applyAlignment="1">
      <alignment horizontal="center" vertical="center" wrapText="1"/>
    </xf>
    <xf numFmtId="0" fontId="10" fillId="2" borderId="0" xfId="0" applyFont="1" applyFill="1" applyAlignment="1">
      <alignment horizontal="left" vertical="top" wrapText="1"/>
    </xf>
    <xf numFmtId="0" fontId="28" fillId="3" borderId="0" xfId="0" applyFont="1" applyFill="1" applyAlignment="1">
      <alignment horizontal="left" vertical="center" wrapText="1" indent="1"/>
    </xf>
  </cellXfs>
  <cellStyles count="6">
    <cellStyle name="Lien hypertexte" xfId="2" builtinId="8"/>
    <cellStyle name="Monétaire 2" xfId="5" xr:uid="{E9D58F52-B99A-E545-B2FC-F0AE0926C756}"/>
    <cellStyle name="Normal" xfId="0" builtinId="0"/>
    <cellStyle name="Normal 2" xfId="3" xr:uid="{E680982C-658C-E042-9F8A-8CDAFF7005F1}"/>
    <cellStyle name="Pourcentage" xfId="1" builtinId="5"/>
    <cellStyle name="Pourcentage 2" xfId="4" xr:uid="{80396E1E-35EF-C142-B3ED-688E06FD38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Taux d'octroi "nouvelle unité" - BIOGAZ (AGRI)</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v>TO 2022</c:v>
          </c:tx>
          <c:spPr>
            <a:solidFill>
              <a:schemeClr val="accent1"/>
            </a:solidFill>
            <a:ln>
              <a:noFill/>
            </a:ln>
            <a:effectLst/>
          </c:spPr>
          <c:invertIfNegative val="0"/>
          <c:val>
            <c:numRef>
              <c:f>'2. CALCUL TAUX OCTROI CV'!#REF!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'2. CALCUL TAUX OCTROI CV'!#REF!</c15:sqref>
                        </c15:formulaRef>
                      </c:ext>
                    </c:extLst>
                    <c:strCache>
                      <c:ptCount val="1"/>
                      <c:pt idx="0">
                        <c:v>#REF!</c:v>
                      </c:pt>
                    </c:strCache>
                  </c:strRef>
                </c15:cat>
              </c15:filteredCategoryTitle>
            </c:ext>
            <c:ext xmlns:c16="http://schemas.microsoft.com/office/drawing/2014/chart" uri="{C3380CC4-5D6E-409C-BE32-E72D297353CC}">
              <c16:uniqueId val="{00000000-7F96-034B-B0DE-27681F233137}"/>
            </c:ext>
          </c:extLst>
        </c:ser>
        <c:ser>
          <c:idx val="1"/>
          <c:order val="1"/>
          <c:tx>
            <c:v>TO 2021 - kECO</c:v>
          </c:tx>
          <c:spPr>
            <a:solidFill>
              <a:schemeClr val="accent2"/>
            </a:solidFill>
            <a:ln>
              <a:noFill/>
            </a:ln>
            <a:effectLst/>
          </c:spPr>
          <c:invertIfNegative val="0"/>
          <c:val>
            <c:numRef>
              <c:f>'2. CALCUL TAUX OCTROI CV'!#REF!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'2. CALCUL TAUX OCTROI CV'!#REF!</c15:sqref>
                        </c15:formulaRef>
                      </c:ext>
                    </c:extLst>
                    <c:strCache>
                      <c:ptCount val="1"/>
                      <c:pt idx="0">
                        <c:v>#REF!</c:v>
                      </c:pt>
                    </c:strCache>
                  </c:strRef>
                </c15:cat>
              </c15:filteredCategoryTitle>
            </c:ext>
            <c:ext xmlns:c16="http://schemas.microsoft.com/office/drawing/2014/chart" uri="{C3380CC4-5D6E-409C-BE32-E72D297353CC}">
              <c16:uniqueId val="{00000001-7F96-034B-B0DE-27681F233137}"/>
            </c:ext>
          </c:extLst>
        </c:ser>
        <c:dLbls>
          <c:showLegendKey val="0"/>
          <c:showVal val="0"/>
          <c:showCatName val="0"/>
          <c:showSerName val="0"/>
          <c:showPercent val="0"/>
          <c:showBubbleSize val="0"/>
        </c:dLbls>
        <c:gapWidth val="219"/>
        <c:overlap val="-27"/>
        <c:axId val="1257940704"/>
        <c:axId val="1250462080"/>
      </c:barChart>
      <c:catAx>
        <c:axId val="125794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462080"/>
        <c:crosses val="autoZero"/>
        <c:auto val="1"/>
        <c:lblAlgn val="ctr"/>
        <c:lblOffset val="100"/>
        <c:noMultiLvlLbl val="0"/>
      </c:catAx>
      <c:valAx>
        <c:axId val="1250462080"/>
        <c:scaling>
          <c:orientation val="minMax"/>
          <c:max val="2.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r-FR" b="1"/>
                  <a:t>CV/MWh</a:t>
                </a:r>
              </a:p>
            </c:rich>
          </c:tx>
          <c:layout>
            <c:manualLayout>
              <c:xMode val="edge"/>
              <c:yMode val="edge"/>
              <c:x val="5.3221479041342862E-2"/>
              <c:y val="0.4584859548645610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7940704"/>
        <c:crosses val="autoZero"/>
        <c:crossBetween val="between"/>
        <c:majorUnit val="0.1"/>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fr-FR"/>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84318D4-DD7F-A14F-B1AC-007D959A4A09}">
  <sheetPr/>
  <sheetViews>
    <sheetView zoomScale="177" workbookViewId="0" zoomToFit="1"/>
  </sheetViews>
  <pageMargins left="0.7" right="0.7" top="0.75" bottom="0.75" header="0.3" footer="0.3"/>
  <pageSetup paperSize="9" orientation="landscape"/>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25400</xdr:rowOff>
    </xdr:from>
    <xdr:to>
      <xdr:col>4</xdr:col>
      <xdr:colOff>25400</xdr:colOff>
      <xdr:row>10</xdr:row>
      <xdr:rowOff>151495</xdr:rowOff>
    </xdr:to>
    <xdr:pic>
      <xdr:nvPicPr>
        <xdr:cNvPr id="2" name="Image 1">
          <a:extLst>
            <a:ext uri="{FF2B5EF4-FFF2-40B4-BE49-F238E27FC236}">
              <a16:creationId xmlns:a16="http://schemas.microsoft.com/office/drawing/2014/main" id="{EEA0A166-EF1A-2D4A-81C2-E1F4BCB4992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69" r="7043"/>
        <a:stretch/>
      </xdr:blipFill>
      <xdr:spPr>
        <a:xfrm>
          <a:off x="25400" y="25400"/>
          <a:ext cx="3086100" cy="2158095"/>
        </a:xfrm>
        <a:prstGeom prst="rect">
          <a:avLst/>
        </a:prstGeom>
      </xdr:spPr>
    </xdr:pic>
    <xdr:clientData/>
  </xdr:twoCellAnchor>
  <xdr:twoCellAnchor>
    <xdr:from>
      <xdr:col>2</xdr:col>
      <xdr:colOff>469900</xdr:colOff>
      <xdr:row>46</xdr:row>
      <xdr:rowOff>159440</xdr:rowOff>
    </xdr:from>
    <xdr:to>
      <xdr:col>9</xdr:col>
      <xdr:colOff>493889</xdr:colOff>
      <xdr:row>48</xdr:row>
      <xdr:rowOff>28994</xdr:rowOff>
    </xdr:to>
    <xdr:sp macro="" textlink="">
      <xdr:nvSpPr>
        <xdr:cNvPr id="3" name="ZoneTexte 12">
          <a:extLst>
            <a:ext uri="{FF2B5EF4-FFF2-40B4-BE49-F238E27FC236}">
              <a16:creationId xmlns:a16="http://schemas.microsoft.com/office/drawing/2014/main" id="{86766C00-8102-314C-BB57-9E9EF638E996}"/>
            </a:ext>
          </a:extLst>
        </xdr:cNvPr>
        <xdr:cNvSpPr txBox="1">
          <a:spLocks noChangeArrowheads="1"/>
        </xdr:cNvSpPr>
      </xdr:nvSpPr>
      <xdr:spPr bwMode="auto">
        <a:xfrm>
          <a:off x="1905000" y="11932340"/>
          <a:ext cx="5802489" cy="275954"/>
        </a:xfrm>
        <a:prstGeom prst="rect">
          <a:avLst/>
        </a:prstGeom>
        <a:noFill/>
        <a:ln>
          <a:noFill/>
        </a:ln>
        <a:extLst>
          <a:ext uri="{909E8E84-426E-40dd-AFC4-6F175D3DCCD1}">
            <a14:hiddenFill xmlns:lc="http://schemas.openxmlformats.org/drawingml/2006/lockedCanvas" xmlns:a14="http://schemas.microsoft.com/office/drawing/2010/main" xmlns="" xmlns:p="http://schemas.openxmlformats.org/presentationml/2006/main" xmlns:r="http://schemas.openxmlformats.org/officeDocument/2006/relationships">
              <a:solidFill>
                <a:srgbClr val="FFFFFF"/>
              </a:solidFill>
            </a14:hiddenFill>
          </a:ext>
          <a:ext uri="{91240B29-F687-4f45-9708-019B960494DF}">
            <a14:hiddenLine xmlns:lc="http://schemas.openxmlformats.org/drawingml/2006/lockedCanvas" xmlns:a14="http://schemas.microsoft.com/office/drawing/2010/main" xmlns="" xmlns:p="http://schemas.openxmlformats.org/presentationml/2006/main" xmlns:r="http://schemas.openxmlformats.org/officeDocument/2006/relationships" w="9525">
              <a:solidFill>
                <a:srgbClr val="000000"/>
              </a:solidFill>
              <a:miter lim="800000"/>
              <a:headEnd/>
              <a:tailEnd/>
            </a14:hiddenLine>
          </a:ext>
        </a:extLst>
      </xdr:spPr>
      <xdr:txBody>
        <a:bodyPr wrap="square" anchor="ctr">
          <a:sp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eaLnBrk="1" hangingPunct="1"/>
          <a:r>
            <a:rPr lang="fr-FR" sz="1200" b="1" spc="-50">
              <a:solidFill>
                <a:srgbClr val="000000"/>
              </a:solidFill>
              <a:latin typeface="Arial" charset="0"/>
              <a:cs typeface="Arial" charset="0"/>
            </a:rPr>
            <a:t>Service public de Wallonie</a:t>
          </a:r>
          <a:r>
            <a:rPr lang="en-GB" sz="1200" b="1" kern="1200" spc="-50">
              <a:solidFill>
                <a:schemeClr val="tx1"/>
              </a:solidFill>
              <a:effectLst/>
              <a:latin typeface="Arial"/>
              <a:ea typeface="ＭＳ Ｐゴシック" charset="0"/>
              <a:cs typeface="Arial"/>
            </a:rPr>
            <a:t> </a:t>
          </a:r>
          <a:r>
            <a:rPr lang="fr-FR" sz="1100" b="1" kern="1200" spc="-50">
              <a:solidFill>
                <a:schemeClr val="tx1"/>
              </a:solidFill>
              <a:effectLst/>
              <a:latin typeface="Arial"/>
              <a:ea typeface="ＭＳ Ｐゴシック" charset="0"/>
              <a:cs typeface="Arial"/>
            </a:rPr>
            <a:t>|</a:t>
          </a:r>
          <a:r>
            <a:rPr lang="fr-FR" sz="1200" b="1" kern="1200" spc="-50">
              <a:solidFill>
                <a:schemeClr val="tx1"/>
              </a:solidFill>
              <a:effectLst/>
              <a:latin typeface="Arial"/>
              <a:ea typeface="ＭＳ Ｐゴシック" charset="0"/>
              <a:cs typeface="Arial"/>
            </a:rPr>
            <a:t> </a:t>
          </a:r>
          <a:r>
            <a:rPr lang="fr-FR" sz="1200" b="1" kern="1200" spc="-50">
              <a:solidFill>
                <a:srgbClr val="EE7219"/>
              </a:solidFill>
              <a:effectLst/>
              <a:latin typeface="Arial"/>
              <a:ea typeface="ＭＳ Ｐゴシック" charset="0"/>
              <a:cs typeface="Arial"/>
            </a:rPr>
            <a:t>SPW Territoire, Logement, Patrimoine, Énergie</a:t>
          </a:r>
          <a:r>
            <a:rPr lang="en-GB" sz="1200" b="1" spc="-50">
              <a:solidFill>
                <a:srgbClr val="EE7219"/>
              </a:solidFill>
              <a:effectLst/>
              <a:latin typeface="Arial"/>
              <a:cs typeface="Arial"/>
            </a:rPr>
            <a:t> </a:t>
          </a:r>
          <a:endParaRPr lang="fr-FR" sz="1200" b="1" spc="-50">
            <a:solidFill>
              <a:srgbClr val="EE7219"/>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9313333" cy="6070169"/>
    <xdr:graphicFrame macro="">
      <xdr:nvGraphicFramePr>
        <xdr:cNvPr id="2" name="Graphique 1">
          <a:extLst>
            <a:ext uri="{FF2B5EF4-FFF2-40B4-BE49-F238E27FC236}">
              <a16:creationId xmlns:a16="http://schemas.microsoft.com/office/drawing/2014/main" id="{E4C40210-672C-CC4F-937E-B29AE6F3068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hilippe%20Taverniers\Dropbox%20(ValBiom)\ValBiom%20equipe\Th&#233;matique\Biom&#233;thanisation\Dossiers\MP%20Prix%20intrants%20-%20MS%20PT\Prix_intra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ypothèses_CatB"/>
      <sheetName val="RawDATA_CatB"/>
      <sheetName val="Prix_intrants_CatB"/>
      <sheetName val="Rapport_Cat_B"/>
      <sheetName val="CAT_B"/>
      <sheetName val="Prix_intrants_Cat_S"/>
      <sheetName val="Rapport_Cat_S"/>
      <sheetName val="CAT_S"/>
      <sheetName val="Rapport_IAA"/>
      <sheetName val="Rapport_IAA_source"/>
      <sheetName val="Détail_gisement_BST"/>
      <sheetName val="BMP_from_BST"/>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sultations.certificatsverts@spw.wallonie.b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A66B7-38AC-B347-A5C5-ADFC91CC5BDC}">
  <sheetPr>
    <pageSetUpPr fitToPage="1"/>
  </sheetPr>
  <dimension ref="A4:K43"/>
  <sheetViews>
    <sheetView tabSelected="1" showWhiteSpace="0" view="pageBreakPreview" zoomScale="113" zoomScaleNormal="100" zoomScalePageLayoutView="70" workbookViewId="0">
      <selection activeCell="C38" sqref="C38"/>
    </sheetView>
  </sheetViews>
  <sheetFormatPr baseColWidth="10" defaultColWidth="10.796875" defaultRowHeight="15.6"/>
  <cols>
    <col min="1" max="1" width="16" style="34" customWidth="1"/>
    <col min="2" max="2" width="2.796875" style="34" customWidth="1"/>
    <col min="3" max="16384" width="10.796875" style="34"/>
  </cols>
  <sheetData>
    <row r="4" spans="1:11">
      <c r="E4" s="101" t="s">
        <v>0</v>
      </c>
      <c r="F4" s="101"/>
      <c r="G4" s="101"/>
      <c r="H4" s="101"/>
      <c r="I4" s="101"/>
      <c r="J4" s="101"/>
      <c r="K4" s="101"/>
    </row>
    <row r="5" spans="1:11">
      <c r="E5" s="101"/>
      <c r="F5" s="101"/>
      <c r="G5" s="101"/>
      <c r="H5" s="101"/>
      <c r="I5" s="101"/>
      <c r="J5" s="101"/>
      <c r="K5" s="101"/>
    </row>
    <row r="6" spans="1:11">
      <c r="E6" s="101"/>
      <c r="F6" s="101"/>
      <c r="G6" s="101"/>
      <c r="H6" s="101"/>
      <c r="I6" s="101"/>
      <c r="J6" s="101"/>
      <c r="K6" s="101"/>
    </row>
    <row r="7" spans="1:11">
      <c r="E7" s="101"/>
      <c r="F7" s="101"/>
      <c r="G7" s="101"/>
      <c r="H7" s="101"/>
      <c r="I7" s="101"/>
      <c r="J7" s="101"/>
      <c r="K7" s="101"/>
    </row>
    <row r="8" spans="1:11">
      <c r="E8" s="101"/>
      <c r="F8" s="101"/>
      <c r="G8" s="101"/>
      <c r="H8" s="101"/>
      <c r="I8" s="101"/>
      <c r="J8" s="101"/>
      <c r="K8" s="101"/>
    </row>
    <row r="9" spans="1:11">
      <c r="E9" s="101"/>
      <c r="F9" s="101"/>
      <c r="G9" s="101"/>
      <c r="H9" s="101"/>
      <c r="I9" s="101"/>
      <c r="J9" s="101"/>
      <c r="K9" s="101"/>
    </row>
    <row r="10" spans="1:11">
      <c r="F10" s="74"/>
    </row>
    <row r="12" spans="1:11" ht="16.95" customHeight="1">
      <c r="A12" s="81" t="s">
        <v>1</v>
      </c>
      <c r="C12" s="100" t="s">
        <v>2</v>
      </c>
      <c r="D12" s="100"/>
      <c r="E12" s="100"/>
      <c r="F12" s="100"/>
      <c r="G12" s="100"/>
      <c r="H12" s="100"/>
      <c r="I12" s="100"/>
      <c r="J12" s="100"/>
      <c r="K12" s="100"/>
    </row>
    <row r="13" spans="1:11" ht="52.05" customHeight="1">
      <c r="A13" s="37"/>
      <c r="C13" s="100"/>
      <c r="D13" s="100"/>
      <c r="E13" s="100"/>
      <c r="F13" s="100"/>
      <c r="G13" s="100"/>
      <c r="H13" s="100"/>
      <c r="I13" s="100"/>
      <c r="J13" s="100"/>
      <c r="K13" s="100"/>
    </row>
    <row r="14" spans="1:11" ht="55.05" customHeight="1">
      <c r="A14" s="81" t="s">
        <v>3</v>
      </c>
      <c r="C14" s="102" t="s">
        <v>4</v>
      </c>
      <c r="D14" s="102"/>
      <c r="E14" s="102"/>
      <c r="F14" s="102"/>
      <c r="G14" s="102"/>
      <c r="H14" s="102"/>
      <c r="I14" s="102"/>
      <c r="J14" s="102"/>
      <c r="K14" s="102"/>
    </row>
    <row r="15" spans="1:11" ht="22.05" customHeight="1">
      <c r="A15" s="81" t="s">
        <v>5</v>
      </c>
      <c r="C15" s="100" t="s">
        <v>6</v>
      </c>
      <c r="D15" s="100"/>
      <c r="E15" s="100"/>
      <c r="F15" s="100"/>
      <c r="G15" s="100"/>
      <c r="H15" s="100"/>
      <c r="I15" s="100"/>
      <c r="J15" s="100"/>
      <c r="K15" s="100"/>
    </row>
    <row r="16" spans="1:11">
      <c r="A16" s="37"/>
      <c r="C16" s="37" t="s">
        <v>7</v>
      </c>
    </row>
    <row r="17" spans="1:11" ht="4.95" customHeight="1">
      <c r="A17" s="37"/>
    </row>
    <row r="18" spans="1:11">
      <c r="A18" s="37"/>
      <c r="C18" s="34" t="s">
        <v>8</v>
      </c>
    </row>
    <row r="19" spans="1:11" ht="3" customHeight="1">
      <c r="A19" s="37"/>
    </row>
    <row r="20" spans="1:11" ht="16.05" customHeight="1">
      <c r="A20" s="37"/>
      <c r="C20" s="100" t="s">
        <v>9</v>
      </c>
      <c r="D20" s="100"/>
      <c r="E20" s="100"/>
      <c r="F20" s="100"/>
      <c r="G20" s="100"/>
      <c r="H20" s="100"/>
      <c r="I20" s="100"/>
      <c r="J20" s="100"/>
      <c r="K20" s="100"/>
    </row>
    <row r="21" spans="1:11" ht="19.05" customHeight="1">
      <c r="A21" s="37"/>
      <c r="C21" s="100"/>
      <c r="D21" s="100"/>
      <c r="E21" s="100"/>
      <c r="F21" s="100"/>
      <c r="G21" s="100"/>
      <c r="H21" s="100"/>
      <c r="I21" s="100"/>
      <c r="J21" s="100"/>
      <c r="K21" s="100"/>
    </row>
    <row r="22" spans="1:11">
      <c r="A22" s="37"/>
      <c r="C22" s="100" t="s">
        <v>10</v>
      </c>
      <c r="D22" s="100"/>
      <c r="E22" s="100"/>
      <c r="F22" s="100"/>
      <c r="G22" s="100"/>
      <c r="H22" s="100"/>
      <c r="I22" s="100"/>
      <c r="J22" s="100"/>
      <c r="K22" s="100"/>
    </row>
    <row r="23" spans="1:11">
      <c r="A23" s="37"/>
      <c r="C23" s="100"/>
      <c r="D23" s="100"/>
      <c r="E23" s="100"/>
      <c r="F23" s="100"/>
      <c r="G23" s="100"/>
      <c r="H23" s="100"/>
      <c r="I23" s="100"/>
      <c r="J23" s="100"/>
      <c r="K23" s="100"/>
    </row>
    <row r="24" spans="1:11">
      <c r="A24" s="37"/>
      <c r="C24" s="100" t="s">
        <v>11</v>
      </c>
      <c r="D24" s="100"/>
      <c r="E24" s="100"/>
      <c r="F24" s="100"/>
      <c r="G24" s="100"/>
      <c r="H24" s="100"/>
      <c r="I24" s="100"/>
      <c r="J24" s="100"/>
      <c r="K24" s="100"/>
    </row>
    <row r="25" spans="1:11">
      <c r="A25" s="37"/>
      <c r="C25" s="100"/>
      <c r="D25" s="100"/>
      <c r="E25" s="100"/>
      <c r="F25" s="100"/>
      <c r="G25" s="100"/>
      <c r="H25" s="100"/>
      <c r="I25" s="100"/>
      <c r="J25" s="100"/>
      <c r="K25" s="100"/>
    </row>
    <row r="26" spans="1:11" ht="16.05" customHeight="1">
      <c r="A26" s="37"/>
      <c r="C26" s="100" t="s">
        <v>12</v>
      </c>
      <c r="D26" s="100"/>
      <c r="E26" s="100"/>
      <c r="F26" s="100"/>
      <c r="G26" s="100"/>
      <c r="H26" s="100"/>
      <c r="I26" s="100"/>
      <c r="J26" s="100"/>
      <c r="K26" s="100"/>
    </row>
    <row r="27" spans="1:11">
      <c r="A27" s="37"/>
      <c r="C27" s="100"/>
      <c r="D27" s="100"/>
      <c r="E27" s="100"/>
      <c r="F27" s="100"/>
      <c r="G27" s="100"/>
      <c r="H27" s="100"/>
      <c r="I27" s="100"/>
      <c r="J27" s="100"/>
      <c r="K27" s="100"/>
    </row>
    <row r="28" spans="1:11" ht="16.05" customHeight="1">
      <c r="A28" s="37"/>
      <c r="C28" s="100" t="s">
        <v>13</v>
      </c>
      <c r="D28" s="100"/>
      <c r="E28" s="100"/>
      <c r="F28" s="100"/>
      <c r="G28" s="100"/>
      <c r="H28" s="100"/>
      <c r="I28" s="100"/>
      <c r="J28" s="100"/>
      <c r="K28" s="100"/>
    </row>
    <row r="29" spans="1:11">
      <c r="A29" s="37"/>
      <c r="C29" s="100"/>
      <c r="D29" s="100"/>
      <c r="E29" s="100"/>
      <c r="F29" s="100"/>
      <c r="G29" s="100"/>
      <c r="H29" s="100"/>
      <c r="I29" s="100"/>
      <c r="J29" s="100"/>
      <c r="K29" s="100"/>
    </row>
    <row r="30" spans="1:11" ht="66" customHeight="1">
      <c r="A30" s="37"/>
      <c r="C30" s="100"/>
      <c r="D30" s="100"/>
      <c r="E30" s="100"/>
      <c r="F30" s="100"/>
      <c r="G30" s="100"/>
      <c r="H30" s="100"/>
      <c r="I30" s="100"/>
      <c r="J30" s="100"/>
      <c r="K30" s="100"/>
    </row>
    <row r="31" spans="1:11">
      <c r="A31" s="37"/>
    </row>
    <row r="32" spans="1:11">
      <c r="A32" s="37" t="s">
        <v>14</v>
      </c>
      <c r="C32" s="34" t="s">
        <v>15</v>
      </c>
    </row>
    <row r="33" spans="1:11">
      <c r="C33" s="100" t="s">
        <v>16</v>
      </c>
      <c r="D33" s="100"/>
      <c r="E33" s="100"/>
      <c r="F33" s="100"/>
      <c r="G33" s="100"/>
      <c r="H33" s="100"/>
      <c r="I33" s="100"/>
      <c r="J33" s="100"/>
      <c r="K33" s="100"/>
    </row>
    <row r="34" spans="1:11">
      <c r="C34" s="100"/>
      <c r="D34" s="100"/>
      <c r="E34" s="100"/>
      <c r="F34" s="100"/>
      <c r="G34" s="100"/>
      <c r="H34" s="100"/>
      <c r="I34" s="100"/>
      <c r="J34" s="100"/>
      <c r="K34" s="100"/>
    </row>
    <row r="35" spans="1:11" ht="37.950000000000003" customHeight="1">
      <c r="C35" s="100" t="s">
        <v>191</v>
      </c>
      <c r="D35" s="100"/>
      <c r="E35" s="100"/>
      <c r="F35" s="100"/>
      <c r="G35" s="100"/>
      <c r="H35" s="100"/>
      <c r="I35" s="100"/>
      <c r="J35" s="100"/>
      <c r="K35" s="100"/>
    </row>
    <row r="36" spans="1:11" ht="55.95" customHeight="1">
      <c r="A36" s="81" t="s">
        <v>17</v>
      </c>
      <c r="C36" s="100" t="s">
        <v>18</v>
      </c>
      <c r="D36" s="100"/>
      <c r="E36" s="100"/>
      <c r="F36" s="100"/>
      <c r="G36" s="100"/>
      <c r="H36" s="100"/>
      <c r="I36" s="100"/>
      <c r="J36" s="100"/>
      <c r="K36" s="100"/>
    </row>
    <row r="37" spans="1:11">
      <c r="C37" s="40"/>
      <c r="D37" s="40"/>
      <c r="E37" s="40"/>
      <c r="F37" s="40"/>
      <c r="G37" s="40"/>
      <c r="H37" s="40"/>
      <c r="I37" s="40"/>
      <c r="J37" s="40"/>
      <c r="K37" s="40"/>
    </row>
    <row r="38" spans="1:11">
      <c r="A38" s="37" t="s">
        <v>19</v>
      </c>
      <c r="C38" s="34" t="s">
        <v>190</v>
      </c>
    </row>
    <row r="40" spans="1:11">
      <c r="A40" s="37" t="s">
        <v>20</v>
      </c>
      <c r="C40" s="96" t="s">
        <v>21</v>
      </c>
      <c r="F40" s="39"/>
    </row>
    <row r="41" spans="1:11">
      <c r="A41" s="37"/>
      <c r="C41" s="38"/>
      <c r="F41" s="39"/>
    </row>
    <row r="42" spans="1:11">
      <c r="C42" s="40"/>
      <c r="D42" s="40"/>
      <c r="E42" s="40"/>
      <c r="F42" s="40"/>
      <c r="G42" s="40"/>
      <c r="H42" s="40"/>
      <c r="I42" s="40"/>
      <c r="J42" s="40"/>
      <c r="K42" s="40"/>
    </row>
    <row r="43" spans="1:11">
      <c r="A43" s="37"/>
      <c r="C43" s="38"/>
      <c r="D43" s="40"/>
      <c r="E43" s="40"/>
      <c r="F43" s="40"/>
      <c r="G43" s="40"/>
      <c r="H43" s="40"/>
      <c r="I43" s="40"/>
      <c r="J43" s="40"/>
      <c r="K43" s="40"/>
    </row>
  </sheetData>
  <mergeCells count="12">
    <mergeCell ref="C22:K23"/>
    <mergeCell ref="E4:K9"/>
    <mergeCell ref="C12:K13"/>
    <mergeCell ref="C14:K14"/>
    <mergeCell ref="C15:K15"/>
    <mergeCell ref="C20:K21"/>
    <mergeCell ref="C36:K36"/>
    <mergeCell ref="C24:K25"/>
    <mergeCell ref="C26:K27"/>
    <mergeCell ref="C28:K30"/>
    <mergeCell ref="C33:K34"/>
    <mergeCell ref="C35:K35"/>
  </mergeCells>
  <hyperlinks>
    <hyperlink ref="C40" r:id="rId1" display=" consultations.certificatsverts@spw.wallonie.be" xr:uid="{25F19A7F-45AC-AA4F-9267-BCD60653F2C8}"/>
  </hyperlinks>
  <pageMargins left="0.42" right="0.4" top="0.75" bottom="0.75" header="0.3" footer="0.3"/>
  <pageSetup paperSize="9" scale="75" orientation="portrait" r:id="rId2"/>
  <headerFooter>
    <oddHeader>&amp;C&amp;"System Font,Normal"&amp;10&amp;K000000SPW ENERGIE - CONSULTATION DU 14/01/202 au 18/01/2022</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642E7-D981-D948-8F42-A6F633227552}">
  <sheetPr>
    <pageSetUpPr fitToPage="1"/>
  </sheetPr>
  <dimension ref="A1:LG77"/>
  <sheetViews>
    <sheetView zoomScale="125" zoomScaleNormal="110" workbookViewId="0">
      <pane xSplit="4" ySplit="7" topLeftCell="E8" activePane="bottomRight" state="frozen"/>
      <selection pane="topRight" activeCell="E1" sqref="E1"/>
      <selection pane="bottomLeft" activeCell="A8" sqref="A8"/>
      <selection pane="bottomRight" activeCell="B76" sqref="B76"/>
    </sheetView>
  </sheetViews>
  <sheetFormatPr baseColWidth="10" defaultColWidth="10.796875" defaultRowHeight="13.8" outlineLevelRow="1"/>
  <cols>
    <col min="1" max="1" width="60.796875" style="4" customWidth="1"/>
    <col min="2" max="2" width="24.796875" style="7" customWidth="1"/>
    <col min="3" max="3" width="25.69921875" style="7" customWidth="1"/>
    <col min="4" max="4" width="27" style="7" customWidth="1"/>
    <col min="5" max="5" width="3" style="7" customWidth="1"/>
    <col min="6" max="6" width="54.296875" style="7" customWidth="1"/>
    <col min="7" max="7" width="23.5" style="7" customWidth="1"/>
    <col min="8" max="9" width="21.19921875" style="7" customWidth="1"/>
    <col min="10" max="10" width="20.796875" style="7" customWidth="1"/>
    <col min="11" max="11" width="23.5" style="7" customWidth="1"/>
    <col min="12" max="12" width="27" style="7" customWidth="1"/>
    <col min="13" max="14" width="21.19921875" style="7" customWidth="1"/>
    <col min="15" max="15" width="20.796875" style="7" customWidth="1"/>
    <col min="16" max="16" width="23.5" style="7" customWidth="1"/>
    <col min="17" max="17" width="27" style="7" customWidth="1" collapsed="1"/>
    <col min="18" max="18" width="27" style="7" customWidth="1"/>
    <col min="19" max="51" width="27" style="7" hidden="1" customWidth="1"/>
    <col min="52" max="52" width="27" style="7" customWidth="1" collapsed="1"/>
    <col min="53" max="53" width="27" style="7" customWidth="1"/>
    <col min="54" max="66" width="27" style="7" hidden="1" customWidth="1"/>
    <col min="67" max="67" width="27" style="7" customWidth="1" collapsed="1"/>
    <col min="68" max="68" width="27" style="7" customWidth="1"/>
    <col min="69" max="96" width="27" style="7" hidden="1" customWidth="1"/>
    <col min="97" max="97" width="27" style="7" customWidth="1" collapsed="1"/>
    <col min="98" max="98" width="27" style="7" customWidth="1"/>
    <col min="99" max="126" width="27" style="7" hidden="1" customWidth="1"/>
    <col min="127" max="127" width="27" style="7" customWidth="1" collapsed="1"/>
    <col min="128" max="128" width="27" style="7" customWidth="1"/>
    <col min="129" max="156" width="27" style="7" hidden="1" customWidth="1"/>
    <col min="157" max="157" width="27" style="7" customWidth="1" collapsed="1"/>
    <col min="158" max="158" width="27" style="7" customWidth="1"/>
    <col min="159" max="186" width="27" style="7" hidden="1" customWidth="1"/>
    <col min="187" max="187" width="27" style="7" customWidth="1" collapsed="1"/>
    <col min="188" max="188" width="27" style="7" customWidth="1"/>
    <col min="189" max="216" width="27" style="7" hidden="1" customWidth="1"/>
    <col min="217" max="217" width="27" style="7" customWidth="1" collapsed="1"/>
    <col min="218" max="218" width="27" style="7" customWidth="1"/>
    <col min="219" max="241" width="27" style="7" hidden="1" customWidth="1"/>
    <col min="242" max="242" width="27" style="7" customWidth="1" collapsed="1"/>
    <col min="243" max="243" width="27" style="7" customWidth="1"/>
    <col min="244" max="266" width="27" style="7" hidden="1" customWidth="1"/>
    <col min="267" max="267" width="27" style="7" customWidth="1" collapsed="1"/>
    <col min="268" max="268" width="27" style="7" customWidth="1"/>
    <col min="269" max="291" width="27" style="7" hidden="1" customWidth="1"/>
    <col min="292" max="292" width="27" style="7" customWidth="1" collapsed="1"/>
    <col min="293" max="293" width="27" style="7" customWidth="1"/>
    <col min="294" max="316" width="27" style="7" hidden="1" customWidth="1"/>
    <col min="317" max="317" width="27" style="7" customWidth="1" collapsed="1"/>
    <col min="318" max="318" width="10.796875" style="7"/>
    <col min="319" max="319" width="65.69921875" style="7" customWidth="1"/>
    <col min="320" max="320" width="66.296875" style="7" customWidth="1"/>
    <col min="321" max="16384" width="10.796875" style="7"/>
  </cols>
  <sheetData>
    <row r="1" spans="1:317">
      <c r="A1" s="103" t="s">
        <v>22</v>
      </c>
      <c r="D1" s="1" t="s">
        <v>23</v>
      </c>
    </row>
    <row r="2" spans="1:317">
      <c r="A2" s="103"/>
      <c r="D2" s="77" t="s">
        <v>24</v>
      </c>
      <c r="F2" s="82" t="s">
        <v>25</v>
      </c>
    </row>
    <row r="3" spans="1:317">
      <c r="A3" s="103"/>
      <c r="D3" s="78" t="s">
        <v>26</v>
      </c>
      <c r="F3" s="83" t="s">
        <v>25</v>
      </c>
    </row>
    <row r="4" spans="1:317">
      <c r="A4" s="103"/>
      <c r="D4" s="79" t="s">
        <v>27</v>
      </c>
      <c r="F4" s="84" t="s">
        <v>28</v>
      </c>
    </row>
    <row r="5" spans="1:317">
      <c r="A5" s="103"/>
      <c r="D5" s="76" t="s">
        <v>29</v>
      </c>
      <c r="F5" s="85" t="s">
        <v>30</v>
      </c>
    </row>
    <row r="6" spans="1:317">
      <c r="A6" s="5"/>
      <c r="E6" s="18"/>
    </row>
    <row r="7" spans="1:317">
      <c r="A7" s="1" t="s">
        <v>31</v>
      </c>
      <c r="B7" s="3" t="s">
        <v>32</v>
      </c>
      <c r="C7" s="3" t="s">
        <v>33</v>
      </c>
      <c r="D7" s="3" t="s">
        <v>34</v>
      </c>
      <c r="E7" s="18"/>
      <c r="F7" s="1" t="s">
        <v>35</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c r="JT7" s="6"/>
      <c r="JU7" s="6"/>
      <c r="JV7" s="6"/>
      <c r="JW7" s="6"/>
      <c r="JX7" s="6"/>
      <c r="JY7" s="6"/>
      <c r="JZ7" s="6"/>
      <c r="KA7" s="6"/>
      <c r="KB7" s="6"/>
      <c r="KC7" s="6"/>
      <c r="KD7" s="6"/>
      <c r="KE7" s="6"/>
      <c r="KF7" s="6"/>
      <c r="KG7" s="6"/>
      <c r="KH7" s="6"/>
      <c r="KI7" s="6"/>
      <c r="KJ7" s="6"/>
      <c r="KK7" s="6"/>
      <c r="KL7" s="6"/>
      <c r="KM7" s="6"/>
      <c r="KN7" s="6"/>
      <c r="KO7" s="6"/>
      <c r="KP7" s="6"/>
      <c r="KQ7" s="6"/>
      <c r="KR7" s="6"/>
      <c r="KS7" s="6"/>
      <c r="KT7" s="6"/>
      <c r="KU7" s="6"/>
      <c r="KV7" s="6"/>
      <c r="KW7" s="6"/>
      <c r="KX7" s="6"/>
      <c r="KY7" s="6"/>
      <c r="KZ7" s="6"/>
      <c r="LA7" s="6"/>
      <c r="LB7" s="6"/>
      <c r="LC7" s="6"/>
      <c r="LD7" s="6"/>
      <c r="LE7" s="6"/>
    </row>
    <row r="8" spans="1:317">
      <c r="A8" s="1"/>
      <c r="B8" s="3"/>
      <c r="C8" s="3"/>
      <c r="D8" s="3"/>
      <c r="E8" s="18"/>
      <c r="F8" s="1"/>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c r="IZ8" s="6"/>
      <c r="JA8" s="6"/>
      <c r="JB8" s="6"/>
      <c r="JC8" s="6"/>
      <c r="JD8" s="6"/>
      <c r="JE8" s="6"/>
      <c r="JF8" s="6"/>
      <c r="JG8" s="6"/>
      <c r="JH8" s="6"/>
      <c r="JI8" s="6"/>
      <c r="JJ8" s="6"/>
      <c r="JK8" s="6"/>
      <c r="JL8" s="6"/>
      <c r="JM8" s="6"/>
      <c r="JN8" s="6"/>
      <c r="JO8" s="6"/>
      <c r="JP8" s="6"/>
      <c r="JQ8" s="6"/>
      <c r="JR8" s="6"/>
      <c r="JS8" s="6"/>
      <c r="JT8" s="6"/>
      <c r="JU8" s="6"/>
      <c r="JV8" s="6"/>
      <c r="JW8" s="6"/>
      <c r="JX8" s="6"/>
      <c r="JY8" s="6"/>
      <c r="JZ8" s="6"/>
      <c r="KA8" s="6"/>
      <c r="KB8" s="6"/>
      <c r="KC8" s="6"/>
      <c r="KD8" s="6"/>
      <c r="KE8" s="6"/>
      <c r="KF8" s="6"/>
      <c r="KG8" s="6"/>
      <c r="KH8" s="6"/>
      <c r="KI8" s="6"/>
      <c r="KJ8" s="6"/>
      <c r="KK8" s="6"/>
      <c r="KL8" s="6"/>
      <c r="KM8" s="6"/>
      <c r="KN8" s="6"/>
      <c r="KO8" s="6"/>
      <c r="KP8" s="6"/>
      <c r="KQ8" s="6"/>
      <c r="KR8" s="6"/>
      <c r="KS8" s="6"/>
      <c r="KT8" s="6"/>
      <c r="KU8" s="6"/>
      <c r="KV8" s="6"/>
      <c r="KW8" s="6"/>
      <c r="KX8" s="6"/>
      <c r="KY8" s="6"/>
      <c r="KZ8" s="6"/>
      <c r="LA8" s="6"/>
      <c r="LB8" s="6"/>
      <c r="LC8" s="6"/>
      <c r="LD8" s="6"/>
      <c r="LE8" s="6"/>
    </row>
    <row r="9" spans="1:317">
      <c r="A9" s="9" t="s">
        <v>36</v>
      </c>
      <c r="B9" s="7" t="s">
        <v>37</v>
      </c>
      <c r="C9" s="7" t="s">
        <v>38</v>
      </c>
      <c r="D9" s="87"/>
      <c r="E9" s="1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row>
    <row r="10" spans="1:317">
      <c r="A10" s="9" t="s">
        <v>39</v>
      </c>
      <c r="B10" s="7" t="s">
        <v>40</v>
      </c>
      <c r="C10" s="7" t="s">
        <v>41</v>
      </c>
      <c r="D10" s="87"/>
      <c r="E10" s="1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c r="JA10" s="8"/>
      <c r="JB10" s="8"/>
      <c r="JC10" s="8"/>
      <c r="JD10" s="8"/>
      <c r="JE10" s="8"/>
      <c r="JF10" s="8"/>
      <c r="JG10" s="8"/>
      <c r="JH10" s="8"/>
      <c r="JI10" s="8"/>
      <c r="JJ10" s="8"/>
      <c r="JK10" s="8"/>
      <c r="JL10" s="8"/>
      <c r="JM10" s="8"/>
      <c r="JN10" s="8"/>
      <c r="JO10" s="8"/>
      <c r="JP10" s="8"/>
      <c r="JQ10" s="8"/>
      <c r="JR10" s="8"/>
      <c r="JS10" s="8"/>
      <c r="JT10" s="8"/>
      <c r="JU10" s="8"/>
      <c r="JV10" s="8"/>
      <c r="JW10" s="8"/>
      <c r="JX10" s="8"/>
      <c r="JY10" s="8"/>
      <c r="JZ10" s="8"/>
      <c r="KA10" s="8"/>
      <c r="KB10" s="8"/>
      <c r="KC10" s="8"/>
      <c r="KD10" s="8"/>
      <c r="KE10" s="8"/>
      <c r="KF10" s="8"/>
      <c r="KG10" s="8"/>
      <c r="KH10" s="8"/>
      <c r="KI10" s="8"/>
      <c r="KJ10" s="8"/>
      <c r="KK10" s="8"/>
      <c r="KL10" s="8"/>
      <c r="KM10" s="8"/>
      <c r="KN10" s="8"/>
      <c r="KO10" s="8"/>
      <c r="KP10" s="8"/>
      <c r="KQ10" s="8"/>
      <c r="KR10" s="8"/>
      <c r="KS10" s="8"/>
      <c r="KT10" s="8"/>
      <c r="KU10" s="8"/>
      <c r="KV10" s="8"/>
      <c r="KW10" s="8"/>
      <c r="KX10" s="8"/>
      <c r="KY10" s="8"/>
      <c r="KZ10" s="8"/>
      <c r="LA10" s="8"/>
      <c r="LB10" s="8"/>
      <c r="LC10" s="8"/>
      <c r="LD10" s="8"/>
      <c r="LE10" s="8"/>
    </row>
    <row r="11" spans="1:317">
      <c r="A11" s="9" t="s">
        <v>42</v>
      </c>
      <c r="B11" s="7" t="s">
        <v>43</v>
      </c>
      <c r="C11" s="7" t="s">
        <v>44</v>
      </c>
      <c r="D11" s="88"/>
      <c r="E11" s="18"/>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23"/>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3"/>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3"/>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3"/>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3"/>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c r="IW11" s="29"/>
      <c r="IX11" s="29"/>
      <c r="IY11" s="29"/>
      <c r="IZ11" s="29"/>
      <c r="JA11" s="29"/>
      <c r="JB11" s="29"/>
      <c r="JC11" s="29"/>
      <c r="JD11" s="29"/>
      <c r="JE11" s="29"/>
      <c r="JF11" s="29"/>
      <c r="JG11" s="29"/>
      <c r="JH11" s="29"/>
      <c r="JI11" s="29"/>
      <c r="JJ11" s="29"/>
      <c r="JK11" s="29"/>
      <c r="JL11" s="29"/>
      <c r="JM11" s="29"/>
      <c r="JN11" s="29"/>
      <c r="JO11" s="29"/>
      <c r="JP11" s="29"/>
      <c r="JQ11" s="29"/>
      <c r="JR11" s="29"/>
      <c r="JS11" s="29"/>
      <c r="JT11" s="29"/>
      <c r="JU11" s="29"/>
      <c r="JV11" s="29"/>
      <c r="JW11" s="29"/>
      <c r="JX11" s="29"/>
      <c r="JY11" s="29"/>
      <c r="JZ11" s="29"/>
      <c r="KA11" s="29"/>
      <c r="KB11" s="29"/>
      <c r="KC11" s="29"/>
      <c r="KD11" s="29"/>
      <c r="KE11" s="29"/>
      <c r="KF11" s="29"/>
      <c r="KG11" s="29"/>
      <c r="KH11" s="29"/>
      <c r="KI11" s="29"/>
      <c r="KJ11" s="29"/>
      <c r="KK11" s="29"/>
      <c r="KL11" s="29"/>
      <c r="KM11" s="29"/>
      <c r="KN11" s="29"/>
      <c r="KO11" s="29"/>
      <c r="KP11" s="29"/>
      <c r="KQ11" s="29"/>
      <c r="KR11" s="29"/>
      <c r="KS11" s="29"/>
      <c r="KT11" s="29"/>
      <c r="KU11" s="29"/>
      <c r="KV11" s="29"/>
      <c r="KW11" s="29"/>
      <c r="KX11" s="29"/>
      <c r="KY11" s="29"/>
      <c r="KZ11" s="29"/>
      <c r="LA11" s="29"/>
      <c r="LB11" s="29"/>
      <c r="LC11" s="29"/>
      <c r="LD11" s="29"/>
      <c r="LE11" s="29"/>
    </row>
    <row r="12" spans="1:317">
      <c r="A12" s="9" t="s">
        <v>45</v>
      </c>
      <c r="B12" s="7" t="s">
        <v>46</v>
      </c>
      <c r="C12" s="7" t="s">
        <v>47</v>
      </c>
      <c r="D12" s="88"/>
      <c r="E12" s="18"/>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23"/>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3"/>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3"/>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3"/>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3"/>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c r="IX12" s="29"/>
      <c r="IY12" s="29"/>
      <c r="IZ12" s="29"/>
      <c r="JA12" s="29"/>
      <c r="JB12" s="29"/>
      <c r="JC12" s="29"/>
      <c r="JD12" s="29"/>
      <c r="JE12" s="29"/>
      <c r="JF12" s="29"/>
      <c r="JG12" s="29"/>
      <c r="JH12" s="29"/>
      <c r="JI12" s="29"/>
      <c r="JJ12" s="29"/>
      <c r="JK12" s="29"/>
      <c r="JL12" s="29"/>
      <c r="JM12" s="29"/>
      <c r="JN12" s="29"/>
      <c r="JO12" s="29"/>
      <c r="JP12" s="29"/>
      <c r="JQ12" s="29"/>
      <c r="JR12" s="29"/>
      <c r="JS12" s="29"/>
      <c r="JT12" s="29"/>
      <c r="JU12" s="29"/>
      <c r="JV12" s="29"/>
      <c r="JW12" s="29"/>
      <c r="JX12" s="29"/>
      <c r="JY12" s="29"/>
      <c r="JZ12" s="29"/>
      <c r="KA12" s="29"/>
      <c r="KB12" s="29"/>
      <c r="KC12" s="29"/>
      <c r="KD12" s="29"/>
      <c r="KE12" s="29"/>
      <c r="KF12" s="29"/>
      <c r="KG12" s="29"/>
      <c r="KH12" s="29"/>
      <c r="KI12" s="29"/>
      <c r="KJ12" s="29"/>
      <c r="KK12" s="29"/>
      <c r="KL12" s="29"/>
      <c r="KM12" s="29"/>
      <c r="KN12" s="29"/>
      <c r="KO12" s="29"/>
      <c r="KP12" s="29"/>
      <c r="KQ12" s="29"/>
      <c r="KR12" s="29"/>
      <c r="KS12" s="29"/>
      <c r="KT12" s="29"/>
      <c r="KU12" s="29"/>
      <c r="KV12" s="29"/>
      <c r="KW12" s="29"/>
      <c r="KX12" s="29"/>
      <c r="KY12" s="29"/>
      <c r="KZ12" s="29"/>
      <c r="LA12" s="29"/>
      <c r="LB12" s="29"/>
      <c r="LC12" s="29"/>
      <c r="LD12" s="29"/>
      <c r="LE12" s="29"/>
    </row>
    <row r="13" spans="1:317">
      <c r="D13" s="8"/>
      <c r="E13" s="18"/>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c r="IW13" s="6"/>
      <c r="IX13" s="6"/>
      <c r="IY13" s="6"/>
      <c r="IZ13" s="6"/>
      <c r="JA13" s="6"/>
      <c r="JB13" s="6"/>
      <c r="JC13" s="6"/>
      <c r="JD13" s="6"/>
      <c r="JE13" s="6"/>
      <c r="JF13" s="6"/>
      <c r="JG13" s="6"/>
      <c r="JH13" s="6"/>
      <c r="JI13" s="6"/>
      <c r="JJ13" s="6"/>
      <c r="JK13" s="6"/>
      <c r="JL13" s="6"/>
      <c r="JM13" s="6"/>
      <c r="JN13" s="6"/>
      <c r="JO13" s="6"/>
      <c r="JP13" s="6"/>
      <c r="JQ13" s="6"/>
      <c r="JR13" s="6"/>
      <c r="JS13" s="6"/>
      <c r="JT13" s="6"/>
      <c r="JU13" s="6"/>
      <c r="JV13" s="6"/>
      <c r="JW13" s="6"/>
      <c r="JX13" s="6"/>
      <c r="JY13" s="6"/>
      <c r="JZ13" s="6"/>
      <c r="KA13" s="6"/>
      <c r="KB13" s="6"/>
      <c r="KC13" s="6"/>
      <c r="KD13" s="6"/>
      <c r="KE13" s="6"/>
      <c r="KF13" s="6"/>
      <c r="KG13" s="6"/>
      <c r="KH13" s="6"/>
      <c r="KI13" s="6"/>
      <c r="KJ13" s="6"/>
      <c r="KK13" s="6"/>
      <c r="KL13" s="6"/>
      <c r="KM13" s="6"/>
      <c r="KN13" s="6"/>
      <c r="KO13" s="6"/>
      <c r="KP13" s="6"/>
      <c r="KQ13" s="6"/>
      <c r="KR13" s="6"/>
      <c r="KS13" s="6"/>
      <c r="KT13" s="6"/>
      <c r="KU13" s="6"/>
      <c r="KV13" s="6"/>
      <c r="KW13" s="6"/>
      <c r="KX13" s="6"/>
      <c r="KY13" s="6"/>
      <c r="KZ13" s="6"/>
      <c r="LA13" s="6"/>
      <c r="LB13" s="6"/>
      <c r="LC13" s="6"/>
      <c r="LD13" s="6"/>
      <c r="LE13" s="6"/>
    </row>
    <row r="14" spans="1:317">
      <c r="A14" s="1" t="s">
        <v>48</v>
      </c>
      <c r="B14" s="3" t="s">
        <v>32</v>
      </c>
      <c r="C14" s="3" t="s">
        <v>33</v>
      </c>
      <c r="D14" s="8"/>
      <c r="E14" s="18"/>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c r="IW14" s="6"/>
      <c r="IX14" s="6"/>
      <c r="IY14" s="6"/>
      <c r="IZ14" s="6"/>
      <c r="JA14" s="6"/>
      <c r="JB14" s="6"/>
      <c r="JC14" s="6"/>
      <c r="JD14" s="6"/>
      <c r="JE14" s="6"/>
      <c r="JF14" s="6"/>
      <c r="JG14" s="6"/>
      <c r="JH14" s="6"/>
      <c r="JI14" s="6"/>
      <c r="JJ14" s="6"/>
      <c r="JK14" s="6"/>
      <c r="JL14" s="6"/>
      <c r="JM14" s="6"/>
      <c r="JN14" s="6"/>
      <c r="JO14" s="6"/>
      <c r="JP14" s="6"/>
      <c r="JQ14" s="6"/>
      <c r="JR14" s="6"/>
      <c r="JS14" s="6"/>
      <c r="JT14" s="6"/>
      <c r="JU14" s="6"/>
      <c r="JV14" s="6"/>
      <c r="JW14" s="6"/>
      <c r="JX14" s="6"/>
      <c r="JY14" s="6"/>
      <c r="JZ14" s="6"/>
      <c r="KA14" s="6"/>
      <c r="KB14" s="6"/>
      <c r="KC14" s="6"/>
      <c r="KD14" s="6"/>
      <c r="KE14" s="6"/>
      <c r="KF14" s="6"/>
      <c r="KG14" s="6"/>
      <c r="KH14" s="6"/>
      <c r="KI14" s="6"/>
      <c r="KJ14" s="6"/>
      <c r="KK14" s="6"/>
      <c r="KL14" s="6"/>
      <c r="KM14" s="6"/>
      <c r="KN14" s="6"/>
      <c r="KO14" s="6"/>
      <c r="KP14" s="6"/>
      <c r="KQ14" s="6"/>
      <c r="KR14" s="6"/>
      <c r="KS14" s="6"/>
      <c r="KT14" s="6"/>
      <c r="KU14" s="6"/>
      <c r="KV14" s="6"/>
      <c r="KW14" s="6"/>
      <c r="KX14" s="6"/>
      <c r="KY14" s="6"/>
      <c r="KZ14" s="6"/>
      <c r="LA14" s="6"/>
      <c r="LB14" s="6"/>
      <c r="LC14" s="6"/>
      <c r="LD14" s="6"/>
      <c r="LE14" s="6"/>
    </row>
    <row r="15" spans="1:317">
      <c r="A15" s="1"/>
      <c r="B15" s="3"/>
      <c r="C15" s="3"/>
      <c r="D15" s="8"/>
      <c r="E15" s="18"/>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c r="IW15" s="6"/>
      <c r="IX15" s="6"/>
      <c r="IY15" s="6"/>
      <c r="IZ15" s="6"/>
      <c r="JA15" s="6"/>
      <c r="JB15" s="6"/>
      <c r="JC15" s="6"/>
      <c r="JD15" s="6"/>
      <c r="JE15" s="6"/>
      <c r="JF15" s="6"/>
      <c r="JG15" s="6"/>
      <c r="JH15" s="6"/>
      <c r="JI15" s="6"/>
      <c r="JJ15" s="6"/>
      <c r="JK15" s="6"/>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row>
    <row r="16" spans="1:317">
      <c r="A16" s="9" t="s">
        <v>49</v>
      </c>
      <c r="B16" s="7" t="s">
        <v>50</v>
      </c>
      <c r="C16" s="7" t="s">
        <v>51</v>
      </c>
      <c r="D16" s="87"/>
      <c r="E16" s="18"/>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c r="JT16" s="6"/>
      <c r="JU16" s="6"/>
      <c r="JV16" s="6"/>
      <c r="JW16" s="6"/>
      <c r="JX16" s="6"/>
      <c r="JY16" s="6"/>
      <c r="JZ16" s="6"/>
      <c r="KA16" s="6"/>
      <c r="KB16" s="6"/>
      <c r="KC16" s="6"/>
      <c r="KD16" s="6"/>
      <c r="KE16" s="6"/>
      <c r="KF16" s="6"/>
      <c r="KG16" s="6"/>
      <c r="KH16" s="6"/>
      <c r="KI16" s="6"/>
      <c r="KJ16" s="6"/>
      <c r="KK16" s="6"/>
      <c r="KL16" s="6"/>
      <c r="KM16" s="6"/>
      <c r="KN16" s="6"/>
      <c r="KO16" s="6"/>
      <c r="KP16" s="6"/>
      <c r="KQ16" s="6"/>
      <c r="KR16" s="6"/>
      <c r="KS16" s="6"/>
      <c r="KT16" s="6"/>
      <c r="KU16" s="6"/>
      <c r="KV16" s="6"/>
      <c r="KW16" s="6"/>
      <c r="KX16" s="6"/>
      <c r="KY16" s="6"/>
      <c r="KZ16" s="6"/>
      <c r="LA16" s="6"/>
      <c r="LB16" s="6"/>
      <c r="LC16" s="6"/>
      <c r="LD16" s="6"/>
      <c r="LE16" s="6"/>
    </row>
    <row r="17" spans="1:319">
      <c r="A17" s="10" t="s">
        <v>52</v>
      </c>
      <c r="B17" s="7" t="s">
        <v>53</v>
      </c>
      <c r="C17" s="7" t="s">
        <v>54</v>
      </c>
      <c r="D17" s="89"/>
      <c r="E17" s="18"/>
    </row>
    <row r="18" spans="1:319">
      <c r="A18" s="10" t="s">
        <v>55</v>
      </c>
      <c r="B18" s="7" t="s">
        <v>56</v>
      </c>
      <c r="C18" s="7" t="s">
        <v>57</v>
      </c>
      <c r="D18" s="88"/>
      <c r="E18" s="18"/>
    </row>
    <row r="19" spans="1:319">
      <c r="A19" s="9" t="s">
        <v>58</v>
      </c>
      <c r="B19" s="7" t="s">
        <v>59</v>
      </c>
      <c r="C19" s="7" t="s">
        <v>54</v>
      </c>
      <c r="D19" s="41">
        <f>D18*D17</f>
        <v>0</v>
      </c>
      <c r="E19" s="18"/>
      <c r="F19" s="75" t="s">
        <v>60</v>
      </c>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c r="IW19" s="8"/>
      <c r="IX19" s="8"/>
      <c r="IY19" s="8"/>
      <c r="IZ19" s="8"/>
      <c r="JA19" s="8"/>
      <c r="JB19" s="8"/>
      <c r="JC19" s="8"/>
      <c r="JD19" s="8"/>
      <c r="JE19" s="8"/>
      <c r="JF19" s="8"/>
      <c r="JG19" s="8"/>
      <c r="JH19" s="8"/>
      <c r="JI19" s="8"/>
      <c r="JJ19" s="8"/>
      <c r="JK19" s="8"/>
      <c r="JL19" s="8"/>
      <c r="JM19" s="8"/>
      <c r="JN19" s="8"/>
      <c r="JO19" s="8"/>
      <c r="JP19" s="8"/>
      <c r="JQ19" s="8"/>
      <c r="JR19" s="8"/>
      <c r="JS19" s="8"/>
      <c r="JT19" s="8"/>
      <c r="JU19" s="8"/>
      <c r="JV19" s="8"/>
      <c r="JW19" s="8"/>
      <c r="JX19" s="8"/>
      <c r="JY19" s="8"/>
      <c r="JZ19" s="8"/>
      <c r="KA19" s="8"/>
      <c r="KB19" s="8"/>
      <c r="KC19" s="8"/>
      <c r="KD19" s="8"/>
      <c r="KE19" s="8"/>
      <c r="KF19" s="8"/>
      <c r="KG19" s="8"/>
      <c r="KH19" s="8"/>
      <c r="KI19" s="8"/>
      <c r="KJ19" s="8"/>
      <c r="KK19" s="8"/>
      <c r="KL19" s="8"/>
      <c r="KM19" s="8"/>
      <c r="KN19" s="8"/>
      <c r="KO19" s="8"/>
      <c r="KP19" s="8"/>
      <c r="KQ19" s="8"/>
      <c r="KR19" s="8"/>
      <c r="KS19" s="8"/>
      <c r="KT19" s="8"/>
      <c r="KU19" s="8"/>
      <c r="KV19" s="8"/>
      <c r="KW19" s="8"/>
      <c r="KX19" s="8"/>
      <c r="KY19" s="8"/>
      <c r="KZ19" s="8"/>
      <c r="LA19" s="8"/>
      <c r="LB19" s="8"/>
      <c r="LC19" s="8"/>
      <c r="LD19" s="8"/>
      <c r="LE19" s="8"/>
    </row>
    <row r="20" spans="1:319">
      <c r="A20" s="9" t="s">
        <v>61</v>
      </c>
      <c r="B20" s="7" t="s">
        <v>62</v>
      </c>
      <c r="C20" s="7" t="s">
        <v>63</v>
      </c>
      <c r="D20" s="87"/>
      <c r="E20" s="1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8"/>
      <c r="KP20" s="8"/>
      <c r="KQ20" s="8"/>
      <c r="KR20" s="8"/>
      <c r="KS20" s="8"/>
      <c r="KT20" s="8"/>
      <c r="KU20" s="8"/>
      <c r="KV20" s="8"/>
      <c r="KW20" s="8"/>
      <c r="KX20" s="8"/>
      <c r="KY20" s="8"/>
      <c r="KZ20" s="8"/>
      <c r="LA20" s="8"/>
      <c r="LB20" s="8"/>
      <c r="LC20" s="8"/>
      <c r="LD20" s="8"/>
      <c r="LE20" s="8"/>
    </row>
    <row r="21" spans="1:319">
      <c r="A21" s="9" t="s">
        <v>64</v>
      </c>
      <c r="B21" s="7" t="s">
        <v>65</v>
      </c>
      <c r="C21" s="7" t="s">
        <v>66</v>
      </c>
      <c r="D21" s="90"/>
      <c r="E21" s="18"/>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c r="IW21" s="8"/>
      <c r="IX21" s="8"/>
      <c r="IY21" s="8"/>
      <c r="IZ21" s="8"/>
      <c r="JA21" s="8"/>
      <c r="JB21" s="8"/>
      <c r="JC21" s="8"/>
      <c r="JD21" s="8"/>
      <c r="JE21" s="8"/>
      <c r="JF21" s="8"/>
      <c r="JG21" s="8"/>
      <c r="JH21" s="8"/>
      <c r="JI21" s="8"/>
      <c r="JJ21" s="8"/>
      <c r="JK21" s="8"/>
      <c r="JL21" s="8"/>
      <c r="JM21" s="8"/>
      <c r="JN21" s="8"/>
      <c r="JO21" s="8"/>
      <c r="JP21" s="8"/>
      <c r="JQ21" s="8"/>
      <c r="JR21" s="8"/>
      <c r="JS21" s="8"/>
      <c r="JT21" s="8"/>
      <c r="JU21" s="8"/>
      <c r="JV21" s="8"/>
      <c r="JW21" s="8"/>
      <c r="JX21" s="8"/>
      <c r="JY21" s="8"/>
      <c r="JZ21" s="8"/>
      <c r="KA21" s="8"/>
      <c r="KB21" s="8"/>
      <c r="KC21" s="8"/>
      <c r="KD21" s="8"/>
      <c r="KE21" s="8"/>
      <c r="KF21" s="8"/>
      <c r="KG21" s="8"/>
      <c r="KH21" s="8"/>
      <c r="KI21" s="8"/>
      <c r="KJ21" s="8"/>
      <c r="KK21" s="8"/>
      <c r="KL21" s="8"/>
      <c r="KM21" s="8"/>
      <c r="KN21" s="8"/>
      <c r="KO21" s="8"/>
      <c r="KP21" s="8"/>
      <c r="KQ21" s="8"/>
      <c r="KR21" s="8"/>
      <c r="KS21" s="8"/>
      <c r="KT21" s="8"/>
      <c r="KU21" s="8"/>
      <c r="KV21" s="8"/>
      <c r="KW21" s="8"/>
      <c r="KX21" s="8"/>
      <c r="KY21" s="8"/>
      <c r="KZ21" s="8"/>
      <c r="LA21" s="8"/>
      <c r="LB21" s="8"/>
      <c r="LC21" s="8"/>
      <c r="LD21" s="8"/>
      <c r="LE21" s="8"/>
    </row>
    <row r="22" spans="1:319">
      <c r="A22" s="9" t="s">
        <v>67</v>
      </c>
      <c r="B22" s="42" t="s">
        <v>68</v>
      </c>
      <c r="C22" s="7" t="s">
        <v>69</v>
      </c>
      <c r="D22" s="88"/>
      <c r="E22" s="18"/>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c r="IW22" s="8"/>
      <c r="IX22" s="8"/>
      <c r="IY22" s="8"/>
      <c r="IZ22" s="8"/>
      <c r="JA22" s="8"/>
      <c r="JB22" s="8"/>
      <c r="JC22" s="8"/>
      <c r="JD22" s="8"/>
      <c r="JE22" s="8"/>
      <c r="JF22" s="8"/>
      <c r="JG22" s="8"/>
      <c r="JH22" s="8"/>
      <c r="JI22" s="8"/>
      <c r="JJ22" s="8"/>
      <c r="JK22" s="8"/>
      <c r="JL22" s="8"/>
      <c r="JM22" s="8"/>
      <c r="JN22" s="8"/>
      <c r="JO22" s="8"/>
      <c r="JP22" s="8"/>
      <c r="JQ22" s="8"/>
      <c r="JR22" s="8"/>
      <c r="JS22" s="8"/>
      <c r="JT22" s="8"/>
      <c r="JU22" s="8"/>
      <c r="JV22" s="8"/>
      <c r="JW22" s="8"/>
      <c r="JX22" s="8"/>
      <c r="JY22" s="8"/>
      <c r="JZ22" s="8"/>
      <c r="KA22" s="8"/>
      <c r="KB22" s="8"/>
      <c r="KC22" s="8"/>
      <c r="KD22" s="8"/>
      <c r="KE22" s="8"/>
      <c r="KF22" s="8"/>
      <c r="KG22" s="8"/>
      <c r="KH22" s="8"/>
      <c r="KI22" s="8"/>
      <c r="KJ22" s="8"/>
      <c r="KK22" s="8"/>
      <c r="KL22" s="8"/>
      <c r="KM22" s="8"/>
      <c r="KN22" s="8"/>
      <c r="KO22" s="8"/>
      <c r="KP22" s="8"/>
      <c r="KQ22" s="8"/>
      <c r="KR22" s="8"/>
      <c r="KS22" s="8"/>
      <c r="KT22" s="8"/>
      <c r="KU22" s="8"/>
      <c r="KV22" s="8"/>
      <c r="KW22" s="8"/>
      <c r="KX22" s="8"/>
      <c r="KY22" s="8"/>
      <c r="KZ22" s="8"/>
      <c r="LA22" s="8"/>
      <c r="LB22" s="8"/>
      <c r="LC22" s="8"/>
      <c r="LD22" s="8"/>
      <c r="LE22" s="8"/>
    </row>
    <row r="23" spans="1:319">
      <c r="A23" s="9" t="s">
        <v>70</v>
      </c>
      <c r="B23" s="7" t="s">
        <v>71</v>
      </c>
      <c r="C23" s="7" t="s">
        <v>72</v>
      </c>
      <c r="D23" s="90"/>
      <c r="E23" s="18"/>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c r="IW23" s="8"/>
      <c r="IX23" s="8"/>
      <c r="IY23" s="8"/>
      <c r="IZ23" s="8"/>
      <c r="JA23" s="8"/>
      <c r="JB23" s="8"/>
      <c r="JC23" s="8"/>
      <c r="JD23" s="8"/>
      <c r="JE23" s="8"/>
      <c r="JF23" s="8"/>
      <c r="JG23" s="8"/>
      <c r="JH23" s="8"/>
      <c r="JI23" s="8"/>
      <c r="JJ23" s="8"/>
      <c r="JK23" s="8"/>
      <c r="JL23" s="8"/>
      <c r="JM23" s="8"/>
      <c r="JN23" s="8"/>
      <c r="JO23" s="8"/>
      <c r="JP23" s="8"/>
      <c r="JQ23" s="8"/>
      <c r="JR23" s="8"/>
      <c r="JS23" s="8"/>
      <c r="JT23" s="8"/>
      <c r="JU23" s="8"/>
      <c r="JV23" s="8"/>
      <c r="JW23" s="8"/>
      <c r="JX23" s="8"/>
      <c r="JY23" s="8"/>
      <c r="JZ23" s="8"/>
      <c r="KA23" s="8"/>
      <c r="KB23" s="8"/>
      <c r="KC23" s="8"/>
      <c r="KD23" s="8"/>
      <c r="KE23" s="8"/>
      <c r="KF23" s="8"/>
      <c r="KG23" s="8"/>
      <c r="KH23" s="8"/>
      <c r="KI23" s="8"/>
      <c r="KJ23" s="8"/>
      <c r="KK23" s="8"/>
      <c r="KL23" s="8"/>
      <c r="KM23" s="8"/>
      <c r="KN23" s="8"/>
      <c r="KO23" s="8"/>
      <c r="KP23" s="8"/>
      <c r="KQ23" s="8"/>
      <c r="KR23" s="8"/>
      <c r="KS23" s="8"/>
      <c r="KT23" s="8"/>
      <c r="KU23" s="8"/>
      <c r="KV23" s="8"/>
      <c r="KW23" s="8"/>
      <c r="KX23" s="8"/>
      <c r="KY23" s="8"/>
      <c r="KZ23" s="8"/>
      <c r="LA23" s="8"/>
      <c r="LB23" s="8"/>
      <c r="LC23" s="8"/>
      <c r="LD23" s="8"/>
      <c r="LE23" s="8"/>
    </row>
    <row r="24" spans="1:319">
      <c r="A24" s="9" t="s">
        <v>73</v>
      </c>
      <c r="B24" s="42" t="s">
        <v>74</v>
      </c>
      <c r="C24" s="7" t="s">
        <v>69</v>
      </c>
      <c r="D24" s="88"/>
      <c r="E24" s="18"/>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c r="IW24" s="8"/>
      <c r="IX24" s="8"/>
      <c r="IY24" s="8"/>
      <c r="IZ24" s="8"/>
      <c r="JA24" s="8"/>
      <c r="JB24" s="8"/>
      <c r="JC24" s="8"/>
      <c r="JD24" s="8"/>
      <c r="JE24" s="8"/>
      <c r="JF24" s="8"/>
      <c r="JG24" s="8"/>
      <c r="JH24" s="8"/>
      <c r="JI24" s="8"/>
      <c r="JJ24" s="8"/>
      <c r="JK24" s="8"/>
      <c r="JL24" s="8"/>
      <c r="JM24" s="8"/>
      <c r="JN24" s="8"/>
      <c r="JO24" s="8"/>
      <c r="JP24" s="8"/>
      <c r="JQ24" s="8"/>
      <c r="JR24" s="8"/>
      <c r="JS24" s="8"/>
      <c r="JT24" s="8"/>
      <c r="JU24" s="8"/>
      <c r="JV24" s="8"/>
      <c r="JW24" s="8"/>
      <c r="JX24" s="8"/>
      <c r="JY24" s="8"/>
      <c r="JZ24" s="8"/>
      <c r="KA24" s="8"/>
      <c r="KB24" s="8"/>
      <c r="KC24" s="8"/>
      <c r="KD24" s="8"/>
      <c r="KE24" s="8"/>
      <c r="KF24" s="8"/>
      <c r="KG24" s="8"/>
      <c r="KH24" s="8"/>
      <c r="KI24" s="8"/>
      <c r="KJ24" s="8"/>
      <c r="KK24" s="8"/>
      <c r="KL24" s="8"/>
      <c r="KM24" s="8"/>
      <c r="KN24" s="8"/>
      <c r="KO24" s="8"/>
      <c r="KP24" s="8"/>
      <c r="KQ24" s="8"/>
      <c r="KR24" s="8"/>
      <c r="KS24" s="8"/>
      <c r="KT24" s="8"/>
      <c r="KU24" s="8"/>
      <c r="KV24" s="8"/>
      <c r="KW24" s="8"/>
      <c r="KX24" s="8"/>
      <c r="KY24" s="8"/>
      <c r="KZ24" s="8"/>
      <c r="LA24" s="8"/>
      <c r="LB24" s="8"/>
      <c r="LC24" s="8"/>
      <c r="LD24" s="8"/>
      <c r="LE24" s="8"/>
    </row>
    <row r="25" spans="1:319">
      <c r="A25" s="9" t="s">
        <v>75</v>
      </c>
      <c r="B25" s="7" t="s">
        <v>76</v>
      </c>
      <c r="C25" s="7" t="s">
        <v>77</v>
      </c>
      <c r="D25" s="41">
        <f>IFERROR(MIN(D21/D22,D23/D24),0)</f>
        <v>0</v>
      </c>
      <c r="E25" s="18"/>
      <c r="F25" s="55" t="s">
        <v>78</v>
      </c>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c r="IW25" s="8"/>
      <c r="IX25" s="8"/>
      <c r="IY25" s="8"/>
      <c r="IZ25" s="8"/>
      <c r="JA25" s="8"/>
      <c r="JB25" s="8"/>
      <c r="JC25" s="8"/>
      <c r="JD25" s="8"/>
      <c r="JE25" s="8"/>
      <c r="JF25" s="8"/>
      <c r="JG25" s="8"/>
      <c r="JH25" s="8"/>
      <c r="JI25" s="8"/>
      <c r="JJ25" s="8"/>
      <c r="JK25" s="8"/>
      <c r="JL25" s="8"/>
      <c r="JM25" s="8"/>
      <c r="JN25" s="8"/>
      <c r="JO25" s="8"/>
      <c r="JP25" s="8"/>
      <c r="JQ25" s="8"/>
      <c r="JR25" s="8"/>
      <c r="JS25" s="8"/>
      <c r="JT25" s="8"/>
      <c r="JU25" s="8"/>
      <c r="JV25" s="8"/>
      <c r="JW25" s="8"/>
      <c r="JX25" s="8"/>
      <c r="JY25" s="8"/>
      <c r="JZ25" s="8"/>
      <c r="KA25" s="8"/>
      <c r="KB25" s="8"/>
      <c r="KC25" s="8"/>
      <c r="KD25" s="8"/>
      <c r="KE25" s="8"/>
      <c r="KF25" s="8"/>
      <c r="KG25" s="8"/>
      <c r="KH25" s="8"/>
      <c r="KI25" s="8"/>
      <c r="KJ25" s="8"/>
      <c r="KK25" s="8"/>
      <c r="KL25" s="8"/>
      <c r="KM25" s="8"/>
      <c r="KN25" s="8"/>
      <c r="KO25" s="8"/>
      <c r="KP25" s="8"/>
      <c r="KQ25" s="8"/>
      <c r="KR25" s="8"/>
      <c r="KS25" s="8"/>
      <c r="KT25" s="8"/>
      <c r="KU25" s="8"/>
      <c r="KV25" s="8"/>
      <c r="KW25" s="8"/>
      <c r="KX25" s="8"/>
      <c r="KY25" s="8"/>
      <c r="KZ25" s="8"/>
      <c r="LA25" s="8"/>
      <c r="LB25" s="8"/>
      <c r="LC25" s="8"/>
      <c r="LD25" s="8"/>
      <c r="LE25" s="8"/>
    </row>
    <row r="26" spans="1:319" outlineLevel="1">
      <c r="A26" s="97" t="s">
        <v>79</v>
      </c>
      <c r="B26" s="7" t="s">
        <v>80</v>
      </c>
      <c r="C26" s="7" t="s">
        <v>81</v>
      </c>
      <c r="D26" s="8">
        <v>0</v>
      </c>
      <c r="E26" s="18"/>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c r="IW26" s="8"/>
      <c r="IX26" s="8"/>
      <c r="IY26" s="8"/>
      <c r="IZ26" s="8"/>
      <c r="JA26" s="8"/>
      <c r="JB26" s="8"/>
      <c r="JC26" s="8"/>
      <c r="JD26" s="8"/>
      <c r="JE26" s="8"/>
      <c r="JF26" s="8"/>
      <c r="JG26" s="8"/>
      <c r="JH26" s="8"/>
      <c r="JI26" s="8"/>
      <c r="JJ26" s="8"/>
      <c r="JK26" s="8"/>
      <c r="JL26" s="8"/>
      <c r="JM26" s="8"/>
      <c r="JN26" s="8"/>
      <c r="JO26" s="8"/>
      <c r="JP26" s="8"/>
      <c r="JQ26" s="8"/>
      <c r="JR26" s="8"/>
      <c r="JS26" s="8"/>
      <c r="JT26" s="8"/>
      <c r="JU26" s="8"/>
      <c r="JV26" s="8"/>
      <c r="JW26" s="8"/>
      <c r="JX26" s="8"/>
      <c r="JY26" s="8"/>
      <c r="JZ26" s="8"/>
      <c r="KA26" s="8"/>
      <c r="KB26" s="8"/>
      <c r="KC26" s="8"/>
      <c r="KD26" s="8"/>
      <c r="KE26" s="8"/>
      <c r="KF26" s="8"/>
      <c r="KG26" s="8"/>
      <c r="KH26" s="8"/>
      <c r="KI26" s="8"/>
      <c r="KJ26" s="8"/>
      <c r="KK26" s="8"/>
      <c r="KL26" s="8"/>
      <c r="KM26" s="8"/>
      <c r="KN26" s="8"/>
      <c r="KO26" s="8"/>
      <c r="KP26" s="8"/>
      <c r="KQ26" s="8"/>
      <c r="KR26" s="8"/>
      <c r="KS26" s="8"/>
      <c r="KT26" s="8"/>
      <c r="KU26" s="8"/>
      <c r="KV26" s="8"/>
      <c r="KW26" s="8"/>
      <c r="KX26" s="8"/>
      <c r="KY26" s="8"/>
      <c r="KZ26" s="8"/>
      <c r="LA26" s="8"/>
      <c r="LB26" s="8"/>
      <c r="LC26" s="8"/>
      <c r="LD26" s="8"/>
      <c r="LE26" s="8"/>
    </row>
    <row r="27" spans="1:319" outlineLevel="1">
      <c r="A27" s="97" t="s">
        <v>82</v>
      </c>
      <c r="B27" s="7" t="s">
        <v>83</v>
      </c>
      <c r="C27" s="7" t="s">
        <v>54</v>
      </c>
      <c r="D27" s="8">
        <v>0</v>
      </c>
      <c r="E27" s="18"/>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c r="IW27" s="8"/>
      <c r="IX27" s="8"/>
      <c r="IY27" s="8"/>
      <c r="IZ27" s="8"/>
      <c r="JA27" s="8"/>
      <c r="JB27" s="8"/>
      <c r="JC27" s="8"/>
      <c r="JD27" s="8"/>
      <c r="JE27" s="8"/>
      <c r="JF27" s="8"/>
      <c r="JG27" s="8"/>
      <c r="JH27" s="8"/>
      <c r="JI27" s="8"/>
      <c r="JJ27" s="8"/>
      <c r="JK27" s="8"/>
      <c r="JL27" s="8"/>
      <c r="JM27" s="8"/>
      <c r="JN27" s="8"/>
      <c r="JO27" s="8"/>
      <c r="JP27" s="8"/>
      <c r="JQ27" s="8"/>
      <c r="JR27" s="8"/>
      <c r="JS27" s="8"/>
      <c r="JT27" s="8"/>
      <c r="JU27" s="8"/>
      <c r="JV27" s="8"/>
      <c r="JW27" s="8"/>
      <c r="JX27" s="8"/>
      <c r="JY27" s="8"/>
      <c r="JZ27" s="8"/>
      <c r="KA27" s="8"/>
      <c r="KB27" s="8"/>
      <c r="KC27" s="8"/>
      <c r="KD27" s="8"/>
      <c r="KE27" s="8"/>
      <c r="KF27" s="8"/>
      <c r="KG27" s="8"/>
      <c r="KH27" s="8"/>
      <c r="KI27" s="8"/>
      <c r="KJ27" s="8"/>
      <c r="KK27" s="8"/>
      <c r="KL27" s="8"/>
      <c r="KM27" s="8"/>
      <c r="KN27" s="8"/>
      <c r="KO27" s="8"/>
      <c r="KP27" s="8"/>
      <c r="KQ27" s="8"/>
      <c r="KR27" s="8"/>
      <c r="KS27" s="8"/>
      <c r="KT27" s="8"/>
      <c r="KU27" s="8"/>
      <c r="KV27" s="8"/>
      <c r="KW27" s="8"/>
      <c r="KX27" s="8"/>
      <c r="KY27" s="8"/>
      <c r="KZ27" s="8"/>
      <c r="LA27" s="8"/>
      <c r="LB27" s="8"/>
      <c r="LC27" s="8"/>
      <c r="LD27" s="8"/>
      <c r="LE27" s="8"/>
    </row>
    <row r="28" spans="1:319">
      <c r="D28" s="8"/>
      <c r="E28" s="18"/>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row>
    <row r="29" spans="1:319">
      <c r="A29" s="1" t="s">
        <v>84</v>
      </c>
      <c r="B29" s="3" t="s">
        <v>32</v>
      </c>
      <c r="C29" s="3" t="s">
        <v>33</v>
      </c>
      <c r="D29" s="8"/>
      <c r="E29" s="18"/>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row>
    <row r="30" spans="1:319">
      <c r="A30" s="1"/>
      <c r="B30" s="3"/>
      <c r="C30" s="3"/>
      <c r="D30" s="8"/>
      <c r="E30" s="18"/>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row>
    <row r="31" spans="1:319" s="27" customFormat="1" ht="14.4">
      <c r="A31" s="9" t="s">
        <v>85</v>
      </c>
      <c r="B31" s="35" t="s">
        <v>86</v>
      </c>
      <c r="C31" s="4" t="s">
        <v>87</v>
      </c>
      <c r="D31" s="88"/>
      <c r="E31" s="28"/>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c r="IR31" s="32"/>
      <c r="IS31" s="32"/>
      <c r="IT31" s="32"/>
      <c r="IU31" s="32"/>
      <c r="IV31" s="32"/>
      <c r="IW31" s="32"/>
      <c r="IX31" s="32"/>
      <c r="IY31" s="32"/>
      <c r="IZ31" s="32"/>
      <c r="JA31" s="32"/>
      <c r="JB31" s="32"/>
      <c r="JC31" s="32"/>
      <c r="JD31" s="32"/>
      <c r="JE31" s="32"/>
      <c r="JF31" s="32"/>
      <c r="JG31" s="32"/>
      <c r="JH31" s="32"/>
      <c r="JI31" s="32"/>
      <c r="JJ31" s="32"/>
      <c r="JK31" s="32"/>
      <c r="JL31" s="32"/>
      <c r="JM31" s="32"/>
      <c r="JN31" s="32"/>
      <c r="JO31" s="32"/>
      <c r="JP31" s="32"/>
      <c r="JQ31" s="32"/>
      <c r="JR31" s="32"/>
      <c r="JS31" s="32"/>
      <c r="JT31" s="32"/>
      <c r="JU31" s="32"/>
      <c r="JV31" s="32"/>
      <c r="JW31" s="32"/>
      <c r="JX31" s="32"/>
      <c r="JY31" s="32"/>
      <c r="JZ31" s="32"/>
      <c r="KA31" s="32"/>
      <c r="KB31" s="32"/>
      <c r="KC31" s="32"/>
      <c r="KD31" s="32"/>
      <c r="KE31" s="32"/>
      <c r="KF31" s="32"/>
      <c r="KG31" s="32"/>
      <c r="KH31" s="32"/>
      <c r="KI31" s="32"/>
      <c r="KJ31" s="32"/>
      <c r="KK31" s="32"/>
      <c r="KL31" s="32"/>
      <c r="KM31" s="32"/>
      <c r="KN31" s="32"/>
      <c r="KO31" s="32"/>
      <c r="KP31" s="32"/>
      <c r="KQ31" s="32"/>
      <c r="KR31" s="32"/>
      <c r="KS31" s="32"/>
      <c r="KT31" s="32"/>
      <c r="KU31" s="32"/>
      <c r="KV31" s="32"/>
      <c r="KW31" s="32"/>
      <c r="KX31" s="32"/>
      <c r="KY31" s="32"/>
      <c r="KZ31" s="32"/>
      <c r="LA31" s="32"/>
      <c r="LB31" s="32"/>
      <c r="LC31" s="32"/>
      <c r="LD31" s="32"/>
      <c r="LE31" s="32"/>
      <c r="LG31" s="28"/>
    </row>
    <row r="32" spans="1:319" s="28" customFormat="1">
      <c r="A32" s="9" t="s">
        <v>88</v>
      </c>
      <c r="B32" s="7" t="s">
        <v>89</v>
      </c>
      <c r="C32" s="7" t="s">
        <v>87</v>
      </c>
      <c r="D32" s="88"/>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c r="IR32" s="32"/>
      <c r="IS32" s="32"/>
      <c r="IT32" s="32"/>
      <c r="IU32" s="32"/>
      <c r="IV32" s="32"/>
      <c r="IW32" s="32"/>
      <c r="IX32" s="32"/>
      <c r="IY32" s="32"/>
      <c r="IZ32" s="32"/>
      <c r="JA32" s="32"/>
      <c r="JB32" s="32"/>
      <c r="JC32" s="32"/>
      <c r="JD32" s="32"/>
      <c r="JE32" s="32"/>
      <c r="JF32" s="32"/>
      <c r="JG32" s="32"/>
      <c r="JH32" s="32"/>
      <c r="JI32" s="32"/>
      <c r="JJ32" s="32"/>
      <c r="JK32" s="32"/>
      <c r="JL32" s="32"/>
      <c r="JM32" s="32"/>
      <c r="JN32" s="32"/>
      <c r="JO32" s="32"/>
      <c r="JP32" s="32"/>
      <c r="JQ32" s="32"/>
      <c r="JR32" s="32"/>
      <c r="JS32" s="32"/>
      <c r="JT32" s="32"/>
      <c r="JU32" s="32"/>
      <c r="JV32" s="32"/>
      <c r="JW32" s="32"/>
      <c r="JX32" s="32"/>
      <c r="JY32" s="32"/>
      <c r="JZ32" s="32"/>
      <c r="KA32" s="32"/>
      <c r="KB32" s="32"/>
      <c r="KC32" s="32"/>
      <c r="KD32" s="32"/>
      <c r="KE32" s="32"/>
      <c r="KF32" s="32"/>
      <c r="KG32" s="32"/>
      <c r="KH32" s="32"/>
      <c r="KI32" s="32"/>
      <c r="KJ32" s="32"/>
      <c r="KK32" s="32"/>
      <c r="KL32" s="32"/>
      <c r="KM32" s="32"/>
      <c r="KN32" s="32"/>
      <c r="KO32" s="32"/>
      <c r="KP32" s="32"/>
      <c r="KQ32" s="32"/>
      <c r="KR32" s="32"/>
      <c r="KS32" s="32"/>
      <c r="KT32" s="32"/>
      <c r="KU32" s="32"/>
      <c r="KV32" s="32"/>
      <c r="KW32" s="32"/>
      <c r="KX32" s="32"/>
      <c r="KY32" s="32"/>
      <c r="KZ32" s="32"/>
      <c r="LA32" s="32"/>
      <c r="LB32" s="32"/>
      <c r="LC32" s="32"/>
      <c r="LD32" s="32"/>
      <c r="LE32" s="32"/>
    </row>
    <row r="33" spans="1:317" s="28" customFormat="1">
      <c r="A33" s="9" t="s">
        <v>90</v>
      </c>
      <c r="B33" s="7" t="s">
        <v>91</v>
      </c>
      <c r="C33" s="7" t="s">
        <v>87</v>
      </c>
      <c r="D33" s="88"/>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c r="IE33" s="32"/>
      <c r="IF33" s="32"/>
      <c r="IG33" s="32"/>
      <c r="IH33" s="32"/>
      <c r="II33" s="32"/>
      <c r="IJ33" s="32"/>
      <c r="IK33" s="32"/>
      <c r="IL33" s="32"/>
      <c r="IM33" s="32"/>
      <c r="IN33" s="32"/>
      <c r="IO33" s="32"/>
      <c r="IP33" s="32"/>
      <c r="IQ33" s="32"/>
      <c r="IR33" s="32"/>
      <c r="IS33" s="32"/>
      <c r="IT33" s="32"/>
      <c r="IU33" s="32"/>
      <c r="IV33" s="32"/>
      <c r="IW33" s="32"/>
      <c r="IX33" s="32"/>
      <c r="IY33" s="32"/>
      <c r="IZ33" s="32"/>
      <c r="JA33" s="32"/>
      <c r="JB33" s="32"/>
      <c r="JC33" s="32"/>
      <c r="JD33" s="32"/>
      <c r="JE33" s="32"/>
      <c r="JF33" s="32"/>
      <c r="JG33" s="32"/>
      <c r="JH33" s="32"/>
      <c r="JI33" s="32"/>
      <c r="JJ33" s="32"/>
      <c r="JK33" s="32"/>
      <c r="JL33" s="32"/>
      <c r="JM33" s="32"/>
      <c r="JN33" s="32"/>
      <c r="JO33" s="32"/>
      <c r="JP33" s="32"/>
      <c r="JQ33" s="32"/>
      <c r="JR33" s="32"/>
      <c r="JS33" s="32"/>
      <c r="JT33" s="32"/>
      <c r="JU33" s="32"/>
      <c r="JV33" s="32"/>
      <c r="JW33" s="32"/>
      <c r="JX33" s="32"/>
      <c r="JY33" s="32"/>
      <c r="JZ33" s="32"/>
      <c r="KA33" s="32"/>
      <c r="KB33" s="32"/>
      <c r="KC33" s="32"/>
      <c r="KD33" s="32"/>
      <c r="KE33" s="32"/>
      <c r="KF33" s="32"/>
      <c r="KG33" s="32"/>
      <c r="KH33" s="32"/>
      <c r="KI33" s="32"/>
      <c r="KJ33" s="32"/>
      <c r="KK33" s="32"/>
      <c r="KL33" s="32"/>
      <c r="KM33" s="32"/>
      <c r="KN33" s="32"/>
      <c r="KO33" s="32"/>
      <c r="KP33" s="32"/>
      <c r="KQ33" s="32"/>
      <c r="KR33" s="32"/>
      <c r="KS33" s="32"/>
      <c r="KT33" s="32"/>
      <c r="KU33" s="32"/>
      <c r="KV33" s="32"/>
      <c r="KW33" s="32"/>
      <c r="KX33" s="32"/>
      <c r="KY33" s="32"/>
      <c r="KZ33" s="32"/>
      <c r="LA33" s="32"/>
      <c r="LB33" s="32"/>
      <c r="LC33" s="32"/>
      <c r="LD33" s="32"/>
      <c r="LE33" s="32"/>
    </row>
    <row r="34" spans="1:317" s="28" customFormat="1">
      <c r="A34" s="9" t="s">
        <v>92</v>
      </c>
      <c r="B34" s="7" t="s">
        <v>93</v>
      </c>
      <c r="C34" s="7" t="s">
        <v>87</v>
      </c>
      <c r="D34" s="43">
        <f>D31*D32+(1-D31)*D33</f>
        <v>0</v>
      </c>
      <c r="F34" s="54" t="s">
        <v>94</v>
      </c>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2"/>
      <c r="IE34" s="32"/>
      <c r="IF34" s="32"/>
      <c r="IG34" s="32"/>
      <c r="IH34" s="32"/>
      <c r="II34" s="32"/>
      <c r="IJ34" s="32"/>
      <c r="IK34" s="32"/>
      <c r="IL34" s="32"/>
      <c r="IM34" s="32"/>
      <c r="IN34" s="32"/>
      <c r="IO34" s="32"/>
      <c r="IP34" s="32"/>
      <c r="IQ34" s="32"/>
      <c r="IR34" s="32"/>
      <c r="IS34" s="32"/>
      <c r="IT34" s="32"/>
      <c r="IU34" s="32"/>
      <c r="IV34" s="32"/>
      <c r="IW34" s="32"/>
      <c r="IX34" s="32"/>
      <c r="IY34" s="32"/>
      <c r="IZ34" s="32"/>
      <c r="JA34" s="32"/>
      <c r="JB34" s="32"/>
      <c r="JC34" s="32"/>
      <c r="JD34" s="32"/>
      <c r="JE34" s="32"/>
      <c r="JF34" s="32"/>
      <c r="JG34" s="32"/>
      <c r="JH34" s="32"/>
      <c r="JI34" s="32"/>
      <c r="JJ34" s="32"/>
      <c r="JK34" s="32"/>
      <c r="JL34" s="32"/>
      <c r="JM34" s="32"/>
      <c r="JN34" s="32"/>
      <c r="JO34" s="32"/>
      <c r="JP34" s="32"/>
      <c r="JQ34" s="32"/>
      <c r="JR34" s="32"/>
      <c r="JS34" s="32"/>
      <c r="JT34" s="32"/>
      <c r="JU34" s="32"/>
      <c r="JV34" s="32"/>
      <c r="JW34" s="32"/>
      <c r="JX34" s="32"/>
      <c r="JY34" s="32"/>
      <c r="JZ34" s="32"/>
      <c r="KA34" s="32"/>
      <c r="KB34" s="32"/>
      <c r="KC34" s="32"/>
      <c r="KD34" s="32"/>
      <c r="KE34" s="32"/>
      <c r="KF34" s="32"/>
      <c r="KG34" s="32"/>
      <c r="KH34" s="32"/>
      <c r="KI34" s="32"/>
      <c r="KJ34" s="32"/>
      <c r="KK34" s="32"/>
      <c r="KL34" s="32"/>
      <c r="KM34" s="32"/>
      <c r="KN34" s="32"/>
      <c r="KO34" s="32"/>
      <c r="KP34" s="32"/>
      <c r="KQ34" s="32"/>
      <c r="KR34" s="32"/>
      <c r="KS34" s="32"/>
      <c r="KT34" s="32"/>
      <c r="KU34" s="32"/>
      <c r="KV34" s="32"/>
      <c r="KW34" s="32"/>
      <c r="KX34" s="32"/>
      <c r="KY34" s="32"/>
      <c r="KZ34" s="32"/>
      <c r="LA34" s="32"/>
      <c r="LB34" s="32"/>
      <c r="LC34" s="32"/>
      <c r="LD34" s="32"/>
      <c r="LE34" s="32"/>
    </row>
    <row r="35" spans="1:317">
      <c r="A35" s="9" t="s">
        <v>95</v>
      </c>
      <c r="B35" s="7" t="s">
        <v>96</v>
      </c>
      <c r="C35" s="7" t="s">
        <v>87</v>
      </c>
      <c r="D35" s="43">
        <f>D34</f>
        <v>0</v>
      </c>
      <c r="E35" s="36"/>
      <c r="F35" s="54" t="s">
        <v>97</v>
      </c>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c r="JN35" s="30"/>
      <c r="JO35" s="30"/>
      <c r="JP35" s="30"/>
      <c r="JQ35" s="30"/>
      <c r="JR35" s="30"/>
      <c r="JS35" s="30"/>
      <c r="JT35" s="30"/>
      <c r="JU35" s="30"/>
      <c r="JV35" s="30"/>
      <c r="JW35" s="30"/>
      <c r="JX35" s="30"/>
      <c r="JY35" s="30"/>
      <c r="JZ35" s="30"/>
      <c r="KA35" s="30"/>
      <c r="KB35" s="30"/>
      <c r="KC35" s="30"/>
      <c r="KD35" s="30"/>
      <c r="KE35" s="30"/>
      <c r="KF35" s="30"/>
      <c r="KG35" s="30"/>
      <c r="KH35" s="30"/>
      <c r="KI35" s="30"/>
      <c r="KJ35" s="30"/>
      <c r="KK35" s="30"/>
      <c r="KL35" s="30"/>
      <c r="KM35" s="30"/>
      <c r="KN35" s="30"/>
      <c r="KO35" s="30"/>
      <c r="KP35" s="30"/>
      <c r="KQ35" s="30"/>
      <c r="KR35" s="30"/>
      <c r="KS35" s="30"/>
      <c r="KT35" s="30"/>
      <c r="KU35" s="30"/>
      <c r="KV35" s="30"/>
      <c r="KW35" s="30"/>
      <c r="KX35" s="30"/>
      <c r="KY35" s="30"/>
      <c r="KZ35" s="30"/>
      <c r="LA35" s="30"/>
      <c r="LB35" s="30"/>
      <c r="LC35" s="30"/>
      <c r="LD35" s="30"/>
      <c r="LE35" s="30"/>
    </row>
    <row r="36" spans="1:317">
      <c r="A36" s="9"/>
      <c r="D36" s="29"/>
      <c r="E36" s="18"/>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c r="IW36" s="6"/>
      <c r="IX36" s="6"/>
      <c r="IY36" s="6"/>
      <c r="IZ36" s="6"/>
      <c r="JA36" s="6"/>
      <c r="JB36" s="6"/>
      <c r="JC36" s="6"/>
      <c r="JD36" s="6"/>
      <c r="JE36" s="6"/>
      <c r="JF36" s="6"/>
      <c r="JG36" s="6"/>
      <c r="JH36" s="6"/>
      <c r="JI36" s="6"/>
      <c r="JJ36" s="6"/>
      <c r="JK36" s="6"/>
      <c r="JL36" s="6"/>
      <c r="JM36" s="6"/>
      <c r="JN36" s="6"/>
      <c r="JO36" s="6"/>
      <c r="JP36" s="6"/>
      <c r="JQ36" s="6"/>
      <c r="JR36" s="6"/>
      <c r="JS36" s="6"/>
      <c r="JT36" s="6"/>
      <c r="JU36" s="6"/>
      <c r="JV36" s="6"/>
      <c r="JW36" s="6"/>
      <c r="JX36" s="6"/>
      <c r="JY36" s="6"/>
      <c r="JZ36" s="6"/>
      <c r="KA36" s="6"/>
      <c r="KB36" s="6"/>
      <c r="KC36" s="6"/>
      <c r="KD36" s="6"/>
      <c r="KE36" s="6"/>
      <c r="KF36" s="6"/>
      <c r="KG36" s="6"/>
      <c r="KH36" s="6"/>
      <c r="KI36" s="6"/>
      <c r="KJ36" s="6"/>
      <c r="KK36" s="6"/>
      <c r="KL36" s="6"/>
      <c r="KM36" s="6"/>
      <c r="KN36" s="6"/>
      <c r="KO36" s="6"/>
      <c r="KP36" s="6"/>
      <c r="KQ36" s="6"/>
      <c r="KR36" s="6"/>
      <c r="KS36" s="6"/>
      <c r="KT36" s="6"/>
      <c r="KU36" s="6"/>
      <c r="KV36" s="6"/>
      <c r="KW36" s="6"/>
      <c r="KX36" s="6"/>
      <c r="KY36" s="6"/>
      <c r="KZ36" s="6"/>
      <c r="LA36" s="6"/>
      <c r="LB36" s="6"/>
      <c r="LC36" s="6"/>
      <c r="LD36" s="6"/>
      <c r="LE36" s="6"/>
    </row>
    <row r="37" spans="1:317">
      <c r="A37" s="1" t="s">
        <v>98</v>
      </c>
      <c r="D37" s="29"/>
      <c r="E37" s="18"/>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c r="IW37" s="6"/>
      <c r="IX37" s="6"/>
      <c r="IY37" s="6"/>
      <c r="IZ37" s="6"/>
      <c r="JA37" s="6"/>
      <c r="JB37" s="6"/>
      <c r="JC37" s="6"/>
      <c r="JD37" s="6"/>
      <c r="JE37" s="6"/>
      <c r="JF37" s="6"/>
      <c r="JG37" s="6"/>
      <c r="JH37" s="6"/>
      <c r="JI37" s="6"/>
      <c r="JJ37" s="6"/>
      <c r="JK37" s="6"/>
      <c r="JL37" s="6"/>
      <c r="JM37" s="6"/>
      <c r="JN37" s="6"/>
      <c r="JO37" s="6"/>
      <c r="JP37" s="6"/>
      <c r="JQ37" s="6"/>
      <c r="JR37" s="6"/>
      <c r="JS37" s="6"/>
      <c r="JT37" s="6"/>
      <c r="JU37" s="6"/>
      <c r="JV37" s="6"/>
      <c r="JW37" s="6"/>
      <c r="JX37" s="6"/>
      <c r="JY37" s="6"/>
      <c r="JZ37" s="6"/>
      <c r="KA37" s="6"/>
      <c r="KB37" s="6"/>
      <c r="KC37" s="6"/>
      <c r="KD37" s="6"/>
      <c r="KE37" s="6"/>
      <c r="KF37" s="6"/>
      <c r="KG37" s="6"/>
      <c r="KH37" s="6"/>
      <c r="KI37" s="6"/>
      <c r="KJ37" s="6"/>
      <c r="KK37" s="6"/>
      <c r="KL37" s="6"/>
      <c r="KM37" s="6"/>
      <c r="KN37" s="6"/>
      <c r="KO37" s="6"/>
      <c r="KP37" s="6"/>
      <c r="KQ37" s="6"/>
      <c r="KR37" s="6"/>
      <c r="KS37" s="6"/>
      <c r="KT37" s="6"/>
      <c r="KU37" s="6"/>
      <c r="KV37" s="6"/>
      <c r="KW37" s="6"/>
      <c r="KX37" s="6"/>
      <c r="KY37" s="6"/>
      <c r="KZ37" s="6"/>
      <c r="LA37" s="6"/>
      <c r="LB37" s="6"/>
      <c r="LC37" s="6"/>
      <c r="LD37" s="6"/>
      <c r="LE37" s="6"/>
    </row>
    <row r="38" spans="1:317">
      <c r="A38" s="1"/>
      <c r="D38" s="29"/>
      <c r="E38" s="18"/>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6"/>
      <c r="JS38" s="6"/>
      <c r="JT38" s="6"/>
      <c r="JU38" s="6"/>
      <c r="JV38" s="6"/>
      <c r="JW38" s="6"/>
      <c r="JX38" s="6"/>
      <c r="JY38" s="6"/>
      <c r="JZ38" s="6"/>
      <c r="KA38" s="6"/>
      <c r="KB38" s="6"/>
      <c r="KC38" s="6"/>
      <c r="KD38" s="6"/>
      <c r="KE38" s="6"/>
      <c r="KF38" s="6"/>
      <c r="KG38" s="6"/>
      <c r="KH38" s="6"/>
      <c r="KI38" s="6"/>
      <c r="KJ38" s="6"/>
      <c r="KK38" s="6"/>
      <c r="KL38" s="6"/>
      <c r="KM38" s="6"/>
      <c r="KN38" s="6"/>
      <c r="KO38" s="6"/>
      <c r="KP38" s="6"/>
      <c r="KQ38" s="6"/>
      <c r="KR38" s="6"/>
      <c r="KS38" s="6"/>
      <c r="KT38" s="6"/>
      <c r="KU38" s="6"/>
      <c r="KV38" s="6"/>
      <c r="KW38" s="6"/>
      <c r="KX38" s="6"/>
      <c r="KY38" s="6"/>
      <c r="KZ38" s="6"/>
      <c r="LA38" s="6"/>
      <c r="LB38" s="6"/>
      <c r="LC38" s="6"/>
      <c r="LD38" s="6"/>
      <c r="LE38" s="6"/>
    </row>
    <row r="39" spans="1:317" hidden="1" outlineLevel="1">
      <c r="A39" s="9" t="s">
        <v>99</v>
      </c>
      <c r="B39" s="7" t="s">
        <v>100</v>
      </c>
      <c r="C39" s="7" t="s">
        <v>101</v>
      </c>
      <c r="D39" s="44">
        <v>0</v>
      </c>
      <c r="E39" s="18"/>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c r="IW39" s="23"/>
      <c r="IX39" s="23"/>
      <c r="IY39" s="23"/>
      <c r="IZ39" s="23"/>
      <c r="JA39" s="23"/>
      <c r="JB39" s="23"/>
      <c r="JC39" s="23"/>
      <c r="JD39" s="23"/>
      <c r="JE39" s="23"/>
      <c r="JF39" s="23"/>
      <c r="JG39" s="23"/>
      <c r="JH39" s="23"/>
      <c r="JI39" s="23"/>
      <c r="JJ39" s="23"/>
      <c r="JK39" s="23"/>
      <c r="JL39" s="23"/>
      <c r="JM39" s="23"/>
      <c r="JN39" s="23"/>
      <c r="JO39" s="23"/>
      <c r="JP39" s="23"/>
      <c r="JQ39" s="23"/>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row>
    <row r="40" spans="1:317" hidden="1" outlineLevel="1">
      <c r="A40" s="9" t="s">
        <v>102</v>
      </c>
      <c r="B40" s="7" t="s">
        <v>103</v>
      </c>
      <c r="C40" s="7" t="s">
        <v>101</v>
      </c>
      <c r="D40" s="44">
        <v>0</v>
      </c>
      <c r="E40" s="18"/>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c r="IW40" s="23"/>
      <c r="IX40" s="23"/>
      <c r="IY40" s="23"/>
      <c r="IZ40" s="23"/>
      <c r="JA40" s="23"/>
      <c r="JB40" s="23"/>
      <c r="JC40" s="23"/>
      <c r="JD40" s="23"/>
      <c r="JE40" s="23"/>
      <c r="JF40" s="23"/>
      <c r="JG40" s="23"/>
      <c r="JH40" s="23"/>
      <c r="JI40" s="23"/>
      <c r="JJ40" s="23"/>
      <c r="JK40" s="23"/>
      <c r="JL40" s="23"/>
      <c r="JM40" s="23"/>
      <c r="JN40" s="23"/>
      <c r="JO40" s="23"/>
      <c r="JP40" s="23"/>
      <c r="JQ40" s="23"/>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row>
    <row r="41" spans="1:317" collapsed="1">
      <c r="A41" s="9" t="s">
        <v>104</v>
      </c>
      <c r="B41" s="7" t="s">
        <v>105</v>
      </c>
      <c r="C41" s="7" t="s">
        <v>101</v>
      </c>
      <c r="D41" s="88"/>
      <c r="E41" s="18"/>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c r="IV41" s="23"/>
      <c r="IW41" s="23"/>
      <c r="IX41" s="23"/>
      <c r="IY41" s="23"/>
      <c r="IZ41" s="23"/>
      <c r="JA41" s="23"/>
      <c r="JB41" s="23"/>
      <c r="JC41" s="23"/>
      <c r="JD41" s="23"/>
      <c r="JE41" s="23"/>
      <c r="JF41" s="23"/>
      <c r="JG41" s="23"/>
      <c r="JH41" s="23"/>
      <c r="JI41" s="23"/>
      <c r="JJ41" s="23"/>
      <c r="JK41" s="23"/>
      <c r="JL41" s="23"/>
      <c r="JM41" s="23"/>
      <c r="JN41" s="23"/>
      <c r="JO41" s="23"/>
      <c r="JP41" s="23"/>
      <c r="JQ41" s="23"/>
      <c r="JR41" s="23"/>
      <c r="JS41" s="23"/>
      <c r="JT41" s="23"/>
      <c r="JU41" s="23"/>
      <c r="JV41" s="23"/>
      <c r="JW41" s="23"/>
      <c r="JX41" s="23"/>
      <c r="JY41" s="23"/>
      <c r="JZ41" s="23"/>
      <c r="KA41" s="23"/>
      <c r="KB41" s="23"/>
      <c r="KC41" s="23"/>
      <c r="KD41" s="23"/>
      <c r="KE41" s="23"/>
      <c r="KF41" s="23"/>
      <c r="KG41" s="23"/>
      <c r="KH41" s="23"/>
      <c r="KI41" s="23"/>
      <c r="KJ41" s="23"/>
      <c r="KK41" s="23"/>
      <c r="KL41" s="23"/>
      <c r="KM41" s="23"/>
      <c r="KN41" s="23"/>
      <c r="KO41" s="23"/>
      <c r="KP41" s="23"/>
      <c r="KQ41" s="23"/>
      <c r="KR41" s="23"/>
      <c r="KS41" s="23"/>
      <c r="KT41" s="23"/>
      <c r="KU41" s="23"/>
      <c r="KV41" s="23"/>
      <c r="KW41" s="23"/>
      <c r="KX41" s="23"/>
      <c r="KY41" s="23"/>
      <c r="KZ41" s="23"/>
      <c r="LA41" s="23"/>
      <c r="LB41" s="23"/>
      <c r="LC41" s="23"/>
      <c r="LD41" s="23"/>
      <c r="LE41" s="23"/>
    </row>
    <row r="43" spans="1:317">
      <c r="A43" s="1" t="s">
        <v>106</v>
      </c>
    </row>
    <row r="45" spans="1:317">
      <c r="A45" s="9" t="s">
        <v>107</v>
      </c>
      <c r="B45" s="7" t="s">
        <v>108</v>
      </c>
      <c r="C45" s="7" t="s">
        <v>109</v>
      </c>
      <c r="D45" s="45" t="e">
        <f>HLOOKUP(D16,'3. CALCUL CPMA'!$I$19:$AM$32,8,0)</f>
        <v>#N/A</v>
      </c>
      <c r="E45" s="12"/>
      <c r="F45" s="12" t="s">
        <v>110</v>
      </c>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c r="IK45" s="12"/>
      <c r="IL45" s="12"/>
      <c r="IM45" s="12"/>
      <c r="IN45" s="12"/>
      <c r="IO45" s="12"/>
      <c r="IP45" s="12"/>
      <c r="IQ45" s="12"/>
      <c r="IR45" s="12"/>
      <c r="IS45" s="12"/>
      <c r="IT45" s="12"/>
      <c r="IU45" s="12"/>
      <c r="IV45" s="12"/>
      <c r="IW45" s="12"/>
      <c r="IX45" s="12"/>
      <c r="IY45" s="12"/>
      <c r="IZ45" s="12"/>
      <c r="JA45" s="12"/>
      <c r="JB45" s="12"/>
      <c r="JC45" s="12"/>
      <c r="JD45" s="12"/>
      <c r="JE45" s="12"/>
      <c r="JF45" s="12"/>
      <c r="JG45" s="12"/>
      <c r="JH45" s="12"/>
      <c r="JI45" s="12"/>
      <c r="JJ45" s="12"/>
      <c r="JK45" s="12"/>
      <c r="JL45" s="12"/>
      <c r="JM45" s="12"/>
      <c r="JN45" s="12"/>
      <c r="JO45" s="12"/>
      <c r="JP45" s="12"/>
      <c r="JQ45" s="12"/>
      <c r="JR45" s="12"/>
      <c r="JS45" s="12"/>
      <c r="JT45" s="12"/>
      <c r="JU45" s="12"/>
      <c r="JV45" s="12"/>
      <c r="JW45" s="12"/>
      <c r="JX45" s="12"/>
      <c r="JY45" s="12"/>
      <c r="JZ45" s="12"/>
      <c r="KA45" s="12"/>
      <c r="KB45" s="12"/>
      <c r="KC45" s="12"/>
      <c r="KD45" s="12"/>
      <c r="KE45" s="12"/>
      <c r="KF45" s="12"/>
      <c r="KG45" s="12"/>
      <c r="KH45" s="12"/>
      <c r="KI45" s="12"/>
      <c r="KJ45" s="12"/>
      <c r="KK45" s="12"/>
      <c r="KL45" s="12"/>
      <c r="KM45" s="12"/>
      <c r="KN45" s="12"/>
      <c r="KO45" s="12"/>
      <c r="KP45" s="12"/>
      <c r="KQ45" s="12"/>
      <c r="KR45" s="12"/>
      <c r="KS45" s="12"/>
      <c r="KT45" s="12"/>
      <c r="KU45" s="12"/>
      <c r="KV45" s="12"/>
      <c r="KW45" s="12"/>
      <c r="KX45" s="12"/>
      <c r="KY45" s="12"/>
      <c r="KZ45" s="12"/>
      <c r="LA45" s="12"/>
      <c r="LB45" s="12"/>
      <c r="LC45" s="12"/>
      <c r="LD45" s="12"/>
      <c r="LE45" s="12"/>
    </row>
    <row r="46" spans="1:317">
      <c r="A46" s="9" t="s">
        <v>111</v>
      </c>
      <c r="B46" s="7" t="s">
        <v>112</v>
      </c>
      <c r="C46" s="7" t="s">
        <v>109</v>
      </c>
      <c r="D46" s="45" t="e">
        <f>HLOOKUP(D16,'3. CALCUL CPMA'!$I$19:$AM$32,9,0)</f>
        <v>#N/A</v>
      </c>
      <c r="E46" s="12"/>
      <c r="F46" s="12" t="s">
        <v>110</v>
      </c>
      <c r="H46" s="12"/>
      <c r="M46" s="12"/>
    </row>
    <row r="47" spans="1:317">
      <c r="A47" s="9" t="s">
        <v>113</v>
      </c>
      <c r="B47" s="7" t="s">
        <v>114</v>
      </c>
      <c r="C47" s="7" t="s">
        <v>109</v>
      </c>
      <c r="D47" s="45" t="e">
        <f>HLOOKUP(D16,'3. CALCUL CPMA'!$I$19:$AM$32,10,0)</f>
        <v>#N/A</v>
      </c>
      <c r="F47" s="12" t="s">
        <v>110</v>
      </c>
    </row>
    <row r="48" spans="1:317">
      <c r="A48" s="9" t="s">
        <v>115</v>
      </c>
      <c r="B48" s="7" t="s">
        <v>116</v>
      </c>
      <c r="C48" s="7" t="s">
        <v>109</v>
      </c>
      <c r="D48" s="45" t="e">
        <f>HLOOKUP(D16,'3. CALCUL CPMA'!$I$19:$AM$32,11,0)</f>
        <v>#N/A</v>
      </c>
      <c r="F48" s="12" t="s">
        <v>110</v>
      </c>
    </row>
    <row r="49" spans="1:317">
      <c r="A49" s="31" t="s">
        <v>117</v>
      </c>
      <c r="B49" s="3" t="s">
        <v>118</v>
      </c>
      <c r="C49" s="3" t="s">
        <v>109</v>
      </c>
      <c r="D49" s="46" t="e">
        <f>D45+D46+D47+D48</f>
        <v>#N/A</v>
      </c>
      <c r="E49" s="19"/>
      <c r="F49" s="53" t="s">
        <v>119</v>
      </c>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c r="HR49" s="12"/>
      <c r="HS49" s="12"/>
      <c r="HT49" s="12"/>
      <c r="HU49" s="12"/>
      <c r="HV49" s="12"/>
      <c r="HW49" s="12"/>
      <c r="HX49" s="12"/>
      <c r="HY49" s="12"/>
      <c r="HZ49" s="12"/>
      <c r="IA49" s="12"/>
      <c r="IB49" s="12"/>
      <c r="IC49" s="12"/>
      <c r="ID49" s="12"/>
      <c r="IE49" s="12"/>
      <c r="IF49" s="12"/>
      <c r="IG49" s="12"/>
      <c r="IH49" s="12"/>
      <c r="II49" s="12"/>
      <c r="IJ49" s="12"/>
      <c r="IK49" s="12"/>
      <c r="IL49" s="12"/>
      <c r="IM49" s="12"/>
      <c r="IN49" s="12"/>
      <c r="IO49" s="12"/>
      <c r="IP49" s="12"/>
      <c r="IQ49" s="12"/>
      <c r="IR49" s="12"/>
      <c r="IS49" s="12"/>
      <c r="IT49" s="12"/>
      <c r="IU49" s="12"/>
      <c r="IV49" s="12"/>
      <c r="IW49" s="12"/>
      <c r="IX49" s="12"/>
      <c r="IY49" s="12"/>
      <c r="IZ49" s="12"/>
      <c r="JA49" s="12"/>
      <c r="JB49" s="12"/>
      <c r="JC49" s="12"/>
      <c r="JD49" s="12"/>
      <c r="JE49" s="12"/>
      <c r="JF49" s="12"/>
      <c r="JG49" s="12"/>
      <c r="JH49" s="12"/>
      <c r="JI49" s="12"/>
      <c r="JJ49" s="12"/>
      <c r="JK49" s="12"/>
      <c r="JL49" s="12"/>
      <c r="JM49" s="12"/>
      <c r="JN49" s="12"/>
      <c r="JO49" s="12"/>
      <c r="JP49" s="12"/>
      <c r="JQ49" s="12"/>
      <c r="JR49" s="12"/>
      <c r="JS49" s="12"/>
      <c r="JT49" s="12"/>
      <c r="JU49" s="12"/>
      <c r="JV49" s="12"/>
      <c r="JW49" s="12"/>
      <c r="JX49" s="12"/>
      <c r="JY49" s="12"/>
      <c r="JZ49" s="12"/>
      <c r="KA49" s="12"/>
      <c r="KB49" s="12"/>
      <c r="KC49" s="12"/>
      <c r="KD49" s="12"/>
      <c r="KE49" s="12"/>
      <c r="KF49" s="12"/>
      <c r="KG49" s="12"/>
      <c r="KH49" s="12"/>
      <c r="KI49" s="12"/>
      <c r="KJ49" s="12"/>
      <c r="KK49" s="12"/>
      <c r="KL49" s="12"/>
      <c r="KM49" s="12"/>
      <c r="KN49" s="12"/>
      <c r="KO49" s="12"/>
      <c r="KP49" s="12"/>
      <c r="KQ49" s="12"/>
      <c r="KR49" s="12"/>
      <c r="KS49" s="12"/>
      <c r="KT49" s="12"/>
      <c r="KU49" s="12"/>
      <c r="KV49" s="12"/>
      <c r="KW49" s="12"/>
      <c r="KX49" s="12"/>
      <c r="KY49" s="12"/>
      <c r="KZ49" s="12"/>
      <c r="LA49" s="12"/>
      <c r="LB49" s="12"/>
      <c r="LC49" s="12"/>
      <c r="LD49" s="12"/>
      <c r="LE49" s="12"/>
    </row>
    <row r="50" spans="1:317">
      <c r="D50" s="12"/>
    </row>
    <row r="51" spans="1:317">
      <c r="A51" s="31" t="s">
        <v>120</v>
      </c>
      <c r="B51" s="3" t="s">
        <v>121</v>
      </c>
      <c r="C51" s="3" t="s">
        <v>122</v>
      </c>
      <c r="D51" s="46" t="e">
        <f>HLOOKUP(D16,'3. CALCUL CPMA'!$I$19:$AM$32,14,0)</f>
        <v>#N/A</v>
      </c>
      <c r="E51" s="12"/>
      <c r="F51" s="12" t="s">
        <v>110</v>
      </c>
      <c r="H51" s="12"/>
      <c r="M51" s="12"/>
    </row>
    <row r="53" spans="1:317">
      <c r="A53" s="31" t="s">
        <v>123</v>
      </c>
      <c r="B53" s="3" t="s">
        <v>124</v>
      </c>
      <c r="C53" s="3" t="s">
        <v>125</v>
      </c>
      <c r="D53" s="26" t="e">
        <f>D49/D51</f>
        <v>#N/A</v>
      </c>
      <c r="E53" s="10"/>
      <c r="F53" s="52" t="s">
        <v>126</v>
      </c>
      <c r="H53" s="14"/>
      <c r="I53" s="17"/>
      <c r="M53" s="14"/>
      <c r="N53" s="17"/>
    </row>
    <row r="54" spans="1:317">
      <c r="A54" s="16" t="s">
        <v>127</v>
      </c>
      <c r="B54" s="7" t="s">
        <v>128</v>
      </c>
      <c r="C54" s="7" t="s">
        <v>125</v>
      </c>
      <c r="D54" s="47" t="e">
        <f>D45/D51</f>
        <v>#N/A</v>
      </c>
      <c r="E54" s="10"/>
      <c r="F54" s="51" t="s">
        <v>129</v>
      </c>
      <c r="H54" s="14"/>
      <c r="I54" s="17"/>
      <c r="M54" s="14"/>
      <c r="N54" s="17"/>
    </row>
    <row r="55" spans="1:317">
      <c r="A55" s="16" t="s">
        <v>130</v>
      </c>
      <c r="B55" s="7" t="s">
        <v>131</v>
      </c>
      <c r="C55" s="7" t="s">
        <v>125</v>
      </c>
      <c r="D55" s="47" t="e">
        <f>D46/D51</f>
        <v>#N/A</v>
      </c>
      <c r="E55" s="10"/>
      <c r="F55" s="51" t="s">
        <v>132</v>
      </c>
      <c r="H55" s="14"/>
      <c r="I55" s="17"/>
      <c r="M55" s="14"/>
      <c r="N55" s="17"/>
    </row>
    <row r="56" spans="1:317">
      <c r="A56" s="16" t="s">
        <v>133</v>
      </c>
      <c r="B56" s="7" t="s">
        <v>134</v>
      </c>
      <c r="C56" s="7" t="s">
        <v>125</v>
      </c>
      <c r="D56" s="47" t="e">
        <f>D47/D51</f>
        <v>#N/A</v>
      </c>
      <c r="E56" s="10"/>
      <c r="F56" s="51" t="s">
        <v>135</v>
      </c>
      <c r="H56" s="14"/>
      <c r="I56" s="17"/>
      <c r="M56" s="14"/>
      <c r="N56" s="17"/>
    </row>
    <row r="57" spans="1:317">
      <c r="A57" s="16" t="s">
        <v>136</v>
      </c>
      <c r="B57" s="7" t="s">
        <v>137</v>
      </c>
      <c r="C57" s="7" t="s">
        <v>125</v>
      </c>
      <c r="D57" s="47" t="e">
        <f>D48/D51</f>
        <v>#N/A</v>
      </c>
      <c r="E57" s="10"/>
      <c r="F57" s="51" t="s">
        <v>138</v>
      </c>
      <c r="H57" s="14"/>
      <c r="I57" s="17"/>
      <c r="M57" s="14"/>
      <c r="N57" s="17"/>
    </row>
    <row r="58" spans="1:317">
      <c r="A58" s="16"/>
    </row>
    <row r="59" spans="1:317">
      <c r="A59" s="1" t="s">
        <v>139</v>
      </c>
    </row>
    <row r="60" spans="1:317">
      <c r="A60" s="1"/>
    </row>
    <row r="61" spans="1:317">
      <c r="A61" s="9" t="s">
        <v>140</v>
      </c>
      <c r="B61" s="7" t="s">
        <v>141</v>
      </c>
      <c r="C61" s="7" t="s">
        <v>125</v>
      </c>
      <c r="D61" s="91"/>
      <c r="E61" s="18"/>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row>
    <row r="62" spans="1:317">
      <c r="A62" s="9" t="s">
        <v>142</v>
      </c>
      <c r="B62" s="48" t="s">
        <v>143</v>
      </c>
      <c r="C62" s="7" t="s">
        <v>87</v>
      </c>
      <c r="D62" s="92"/>
      <c r="E62" s="18"/>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c r="IH62" s="15"/>
      <c r="II62" s="15"/>
      <c r="IJ62" s="15"/>
      <c r="IK62" s="15"/>
      <c r="IL62" s="15"/>
      <c r="IM62" s="15"/>
      <c r="IN62" s="15"/>
      <c r="IO62" s="15"/>
      <c r="IP62" s="15"/>
      <c r="IQ62" s="15"/>
      <c r="IR62" s="15"/>
      <c r="IS62" s="15"/>
      <c r="IT62" s="15"/>
      <c r="IU62" s="15"/>
      <c r="IV62" s="15"/>
      <c r="IW62" s="15"/>
      <c r="IX62" s="15"/>
      <c r="IY62" s="15"/>
      <c r="IZ62" s="15"/>
      <c r="JA62" s="15"/>
      <c r="JB62" s="15"/>
      <c r="JC62" s="15"/>
      <c r="JD62" s="15"/>
      <c r="JE62" s="15"/>
      <c r="JF62" s="15"/>
      <c r="JG62" s="15"/>
      <c r="JH62" s="15"/>
      <c r="JI62" s="15"/>
      <c r="JJ62" s="15"/>
      <c r="JK62" s="15"/>
      <c r="JL62" s="15"/>
      <c r="JM62" s="15"/>
      <c r="JN62" s="15"/>
      <c r="JO62" s="15"/>
      <c r="JP62" s="15"/>
      <c r="JQ62" s="15"/>
      <c r="JR62" s="15"/>
      <c r="JS62" s="15"/>
      <c r="JT62" s="15"/>
      <c r="JU62" s="15"/>
      <c r="JV62" s="15"/>
      <c r="JW62" s="15"/>
      <c r="JX62" s="15"/>
      <c r="JY62" s="15"/>
      <c r="JZ62" s="15"/>
      <c r="KA62" s="15"/>
      <c r="KB62" s="15"/>
      <c r="KC62" s="15"/>
      <c r="KD62" s="15"/>
      <c r="KE62" s="15"/>
      <c r="KF62" s="15"/>
      <c r="KG62" s="15"/>
      <c r="KH62" s="15"/>
      <c r="KI62" s="15"/>
      <c r="KJ62" s="15"/>
      <c r="KK62" s="15"/>
      <c r="KL62" s="15"/>
      <c r="KM62" s="15"/>
      <c r="KN62" s="15"/>
      <c r="KO62" s="15"/>
      <c r="KP62" s="15"/>
      <c r="KQ62" s="15"/>
      <c r="KR62" s="15"/>
      <c r="KS62" s="15"/>
      <c r="KT62" s="15"/>
      <c r="KU62" s="15"/>
      <c r="KV62" s="15"/>
      <c r="KW62" s="15"/>
      <c r="KX62" s="15"/>
      <c r="KY62" s="15"/>
      <c r="KZ62" s="15"/>
      <c r="LA62" s="15"/>
      <c r="LB62" s="15"/>
      <c r="LC62" s="15"/>
      <c r="LD62" s="15"/>
      <c r="LE62" s="15"/>
    </row>
    <row r="63" spans="1:317">
      <c r="A63" s="9" t="s">
        <v>144</v>
      </c>
      <c r="B63" s="7" t="s">
        <v>145</v>
      </c>
      <c r="C63" s="7" t="s">
        <v>125</v>
      </c>
      <c r="D63" s="91"/>
      <c r="E63" s="18"/>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c r="IR63" s="20"/>
      <c r="IS63" s="20"/>
      <c r="IT63" s="20"/>
      <c r="IU63" s="20"/>
      <c r="IV63" s="20"/>
      <c r="IW63" s="20"/>
      <c r="IX63" s="20"/>
      <c r="IY63" s="20"/>
      <c r="IZ63" s="20"/>
      <c r="JA63" s="20"/>
      <c r="JB63" s="20"/>
      <c r="JC63" s="20"/>
      <c r="JD63" s="20"/>
      <c r="JE63" s="20"/>
      <c r="JF63" s="20"/>
      <c r="JG63" s="20"/>
      <c r="JH63" s="20"/>
      <c r="JI63" s="20"/>
      <c r="JJ63" s="20"/>
      <c r="JK63" s="20"/>
      <c r="JL63" s="20"/>
      <c r="JM63" s="20"/>
      <c r="JN63" s="20"/>
      <c r="JO63" s="20"/>
      <c r="JP63" s="20"/>
      <c r="JQ63" s="20"/>
      <c r="JR63" s="20"/>
      <c r="JS63" s="20"/>
      <c r="JT63" s="20"/>
      <c r="JU63" s="20"/>
      <c r="JV63" s="20"/>
      <c r="JW63" s="20"/>
      <c r="JX63" s="20"/>
      <c r="JY63" s="20"/>
      <c r="JZ63" s="20"/>
      <c r="KA63" s="20"/>
      <c r="KB63" s="20"/>
      <c r="KC63" s="20"/>
      <c r="KD63" s="20"/>
      <c r="KE63" s="20"/>
      <c r="KF63" s="20"/>
      <c r="KG63" s="20"/>
      <c r="KH63" s="20"/>
      <c r="KI63" s="20"/>
      <c r="KJ63" s="20"/>
      <c r="KK63" s="20"/>
      <c r="KL63" s="20"/>
      <c r="KM63" s="20"/>
      <c r="KN63" s="20"/>
      <c r="KO63" s="20"/>
      <c r="KP63" s="20"/>
      <c r="KQ63" s="20"/>
      <c r="KR63" s="20"/>
      <c r="KS63" s="20"/>
      <c r="KT63" s="20"/>
      <c r="KU63" s="20"/>
      <c r="KV63" s="20"/>
      <c r="KW63" s="20"/>
      <c r="KX63" s="20"/>
      <c r="KY63" s="20"/>
      <c r="KZ63" s="20"/>
      <c r="LA63" s="20"/>
      <c r="LB63" s="20"/>
      <c r="LC63" s="20"/>
      <c r="LD63" s="20"/>
      <c r="LE63" s="20"/>
    </row>
    <row r="64" spans="1:317">
      <c r="A64" s="9" t="s">
        <v>146</v>
      </c>
      <c r="B64" s="7" t="s">
        <v>147</v>
      </c>
      <c r="C64" s="7" t="s">
        <v>125</v>
      </c>
      <c r="D64" s="93"/>
      <c r="E64" s="18"/>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c r="IR64" s="20"/>
      <c r="IS64" s="20"/>
      <c r="IT64" s="20"/>
      <c r="IU64" s="20"/>
      <c r="IV64" s="20"/>
      <c r="IW64" s="20"/>
      <c r="IX64" s="20"/>
      <c r="IY64" s="20"/>
      <c r="IZ64" s="20"/>
      <c r="JA64" s="20"/>
      <c r="JB64" s="20"/>
      <c r="JC64" s="20"/>
      <c r="JD64" s="20"/>
      <c r="JE64" s="20"/>
      <c r="JF64" s="20"/>
      <c r="JG64" s="20"/>
      <c r="JH64" s="20"/>
      <c r="JI64" s="20"/>
      <c r="JJ64" s="20"/>
      <c r="JK64" s="20"/>
      <c r="JL64" s="20"/>
      <c r="JM64" s="20"/>
      <c r="JN64" s="20"/>
      <c r="JO64" s="20"/>
      <c r="JP64" s="20"/>
      <c r="JQ64" s="20"/>
      <c r="JR64" s="20"/>
      <c r="JS64" s="20"/>
      <c r="JT64" s="20"/>
      <c r="JU64" s="20"/>
      <c r="JV64" s="20"/>
      <c r="JW64" s="20"/>
      <c r="JX64" s="20"/>
      <c r="JY64" s="20"/>
      <c r="JZ64" s="20"/>
      <c r="KA64" s="20"/>
      <c r="KB64" s="20"/>
      <c r="KC64" s="20"/>
      <c r="KD64" s="20"/>
      <c r="KE64" s="20"/>
      <c r="KF64" s="20"/>
      <c r="KG64" s="20"/>
      <c r="KH64" s="20"/>
      <c r="KI64" s="20"/>
      <c r="KJ64" s="20"/>
      <c r="KK64" s="20"/>
      <c r="KL64" s="20"/>
      <c r="KM64" s="20"/>
      <c r="KN64" s="20"/>
      <c r="KO64" s="20"/>
      <c r="KP64" s="20"/>
      <c r="KQ64" s="20"/>
      <c r="KR64" s="20"/>
      <c r="KS64" s="20"/>
      <c r="KT64" s="20"/>
      <c r="KU64" s="20"/>
      <c r="KV64" s="20"/>
      <c r="KW64" s="20"/>
      <c r="KX64" s="20"/>
      <c r="KY64" s="20"/>
      <c r="KZ64" s="20"/>
      <c r="LA64" s="20"/>
      <c r="LB64" s="20"/>
      <c r="LC64" s="20"/>
      <c r="LD64" s="20"/>
      <c r="LE64" s="20"/>
    </row>
    <row r="65" spans="1:317">
      <c r="A65" s="31" t="s">
        <v>148</v>
      </c>
      <c r="B65" s="3" t="s">
        <v>149</v>
      </c>
      <c r="C65" s="3" t="s">
        <v>125</v>
      </c>
      <c r="D65" s="33">
        <f>D61*(1-D62)+D63-D64</f>
        <v>0</v>
      </c>
      <c r="E65" s="18"/>
      <c r="F65" s="86" t="s">
        <v>150</v>
      </c>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c r="IS65" s="20"/>
      <c r="IT65" s="20"/>
      <c r="IU65" s="20"/>
      <c r="IV65" s="20"/>
      <c r="IW65" s="20"/>
      <c r="IX65" s="20"/>
      <c r="IY65" s="20"/>
      <c r="IZ65" s="20"/>
      <c r="JA65" s="20"/>
      <c r="JB65" s="20"/>
      <c r="JC65" s="20"/>
      <c r="JD65" s="20"/>
      <c r="JE65" s="20"/>
      <c r="JF65" s="20"/>
      <c r="JG65" s="20"/>
      <c r="JH65" s="20"/>
      <c r="JI65" s="20"/>
      <c r="JJ65" s="20"/>
      <c r="JK65" s="20"/>
      <c r="JL65" s="20"/>
      <c r="JM65" s="20"/>
      <c r="JN65" s="20"/>
      <c r="JO65" s="20"/>
      <c r="JP65" s="20"/>
      <c r="JQ65" s="20"/>
      <c r="JR65" s="20"/>
      <c r="JS65" s="20"/>
      <c r="JT65" s="20"/>
      <c r="JU65" s="20"/>
      <c r="JV65" s="20"/>
      <c r="JW65" s="20"/>
      <c r="JX65" s="20"/>
      <c r="JY65" s="20"/>
      <c r="JZ65" s="20"/>
      <c r="KA65" s="20"/>
      <c r="KB65" s="20"/>
      <c r="KC65" s="20"/>
      <c r="KD65" s="20"/>
      <c r="KE65" s="20"/>
      <c r="KF65" s="20"/>
      <c r="KG65" s="20"/>
      <c r="KH65" s="20"/>
      <c r="KI65" s="20"/>
      <c r="KJ65" s="20"/>
      <c r="KK65" s="20"/>
      <c r="KL65" s="20"/>
      <c r="KM65" s="20"/>
      <c r="KN65" s="20"/>
      <c r="KO65" s="20"/>
      <c r="KP65" s="20"/>
      <c r="KQ65" s="20"/>
      <c r="KR65" s="20"/>
      <c r="KS65" s="20"/>
      <c r="KT65" s="20"/>
      <c r="KU65" s="20"/>
      <c r="KV65" s="20"/>
      <c r="KW65" s="20"/>
      <c r="KX65" s="20"/>
      <c r="KY65" s="20"/>
      <c r="KZ65" s="20"/>
      <c r="LA65" s="20"/>
      <c r="LB65" s="20"/>
      <c r="LC65" s="20"/>
      <c r="LD65" s="20"/>
      <c r="LE65" s="20"/>
    </row>
    <row r="66" spans="1:317">
      <c r="A66" s="1"/>
    </row>
    <row r="67" spans="1:317">
      <c r="A67" s="1" t="s">
        <v>151</v>
      </c>
      <c r="B67" s="3" t="s">
        <v>152</v>
      </c>
      <c r="C67" s="3" t="s">
        <v>125</v>
      </c>
      <c r="D67" s="26" t="e">
        <f>MAX(0,D53-D65)</f>
        <v>#N/A</v>
      </c>
      <c r="E67" s="11"/>
      <c r="F67" s="98" t="s">
        <v>153</v>
      </c>
      <c r="H67" s="14"/>
      <c r="M67" s="14"/>
    </row>
    <row r="68" spans="1:317">
      <c r="A68" s="9"/>
      <c r="D68" s="11"/>
      <c r="E68" s="11"/>
      <c r="F68" s="14"/>
      <c r="H68" s="14"/>
      <c r="M68" s="14"/>
    </row>
    <row r="69" spans="1:317">
      <c r="A69" s="1" t="s">
        <v>154</v>
      </c>
      <c r="D69" s="11"/>
      <c r="E69" s="11"/>
      <c r="F69" s="14"/>
      <c r="H69" s="14"/>
      <c r="M69" s="14"/>
    </row>
    <row r="70" spans="1:317">
      <c r="A70" s="1"/>
      <c r="D70" s="11"/>
      <c r="E70" s="11"/>
      <c r="F70" s="14"/>
      <c r="H70" s="14"/>
      <c r="M70" s="14"/>
    </row>
    <row r="71" spans="1:317">
      <c r="A71" s="9" t="s">
        <v>155</v>
      </c>
      <c r="B71" s="7" t="s">
        <v>156</v>
      </c>
      <c r="C71" s="7" t="s">
        <v>157</v>
      </c>
      <c r="D71" s="94"/>
      <c r="E71" s="11"/>
    </row>
    <row r="72" spans="1:317">
      <c r="A72" s="9" t="s">
        <v>158</v>
      </c>
      <c r="B72" s="7" t="s">
        <v>159</v>
      </c>
      <c r="C72" s="7" t="s">
        <v>160</v>
      </c>
      <c r="D72" s="49" t="e">
        <f>D67/D71</f>
        <v>#N/A</v>
      </c>
      <c r="E72" s="11"/>
      <c r="F72" s="51" t="s">
        <v>161</v>
      </c>
    </row>
    <row r="73" spans="1:317">
      <c r="A73" s="9" t="s">
        <v>162</v>
      </c>
      <c r="B73" s="7" t="s">
        <v>163</v>
      </c>
      <c r="C73" s="7" t="s">
        <v>160</v>
      </c>
      <c r="D73" s="99"/>
      <c r="E73" s="11"/>
      <c r="F73" s="14" t="s">
        <v>164</v>
      </c>
    </row>
    <row r="74" spans="1:317">
      <c r="A74" s="9" t="s">
        <v>165</v>
      </c>
      <c r="B74" s="7" t="s">
        <v>166</v>
      </c>
      <c r="C74" s="7" t="s">
        <v>160</v>
      </c>
      <c r="D74" s="80">
        <v>2.5</v>
      </c>
      <c r="E74" s="11"/>
    </row>
    <row r="75" spans="1:317">
      <c r="A75" s="31" t="s">
        <v>167</v>
      </c>
      <c r="B75" s="3" t="s">
        <v>168</v>
      </c>
      <c r="C75" s="3" t="s">
        <v>160</v>
      </c>
      <c r="D75" s="95" t="e">
        <f>MIN(D72, D73, D74)</f>
        <v>#N/A</v>
      </c>
      <c r="E75" s="11"/>
      <c r="F75" s="51" t="s">
        <v>169</v>
      </c>
    </row>
    <row r="76" spans="1:317">
      <c r="C76" s="7" t="s">
        <v>170</v>
      </c>
      <c r="D76" s="47" t="e">
        <f>D75*D71</f>
        <v>#N/A</v>
      </c>
      <c r="F76" s="51" t="s">
        <v>171</v>
      </c>
    </row>
    <row r="77" spans="1:317">
      <c r="A77" s="50"/>
    </row>
  </sheetData>
  <sheetProtection algorithmName="SHA-512" hashValue="AdoO33Qetsdnf1gAegUhR09snPNUloNmC5BL6zKRZq14J09rVr+CqCHGWzcDyFUZMdzKhdK8sQEyxckgbFR6hg==" saltValue="Z7xKMZaqLxyt8KUTdDn22A==" spinCount="100000" sheet="1" objects="1" scenarios="1"/>
  <mergeCells count="1">
    <mergeCell ref="A1:A5"/>
  </mergeCells>
  <phoneticPr fontId="6" type="noConversion"/>
  <pageMargins left="0.7" right="0.7" top="0.75" bottom="0.75" header="0.3" footer="0.3"/>
  <pageSetup paperSize="9" scale="61"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01D71-97A6-1240-A251-753A1D9B32AD}">
  <dimension ref="A1:AO33"/>
  <sheetViews>
    <sheetView view="pageBreakPreview" zoomScaleNormal="94" workbookViewId="0">
      <selection activeCell="K32" sqref="K32"/>
    </sheetView>
  </sheetViews>
  <sheetFormatPr baseColWidth="10" defaultColWidth="10.796875" defaultRowHeight="13.8"/>
  <cols>
    <col min="1" max="1" width="38.5" style="7" customWidth="1"/>
    <col min="2" max="2" width="10.796875" style="7"/>
    <col min="3" max="3" width="17.5" style="7" customWidth="1"/>
    <col min="4" max="29" width="10.796875" style="7"/>
    <col min="30" max="40" width="11.69921875" style="6" customWidth="1"/>
    <col min="41" max="41" width="69" style="7" customWidth="1"/>
    <col min="42" max="42" width="69.19921875" style="7" customWidth="1"/>
    <col min="43" max="16384" width="10.796875" style="7"/>
  </cols>
  <sheetData>
    <row r="1" spans="1:41" s="3" customFormat="1">
      <c r="A1" s="58" t="s">
        <v>172</v>
      </c>
      <c r="B1" s="59" t="s">
        <v>32</v>
      </c>
      <c r="C1" s="60" t="s">
        <v>33</v>
      </c>
      <c r="D1" s="59">
        <v>0</v>
      </c>
      <c r="E1" s="59">
        <f t="shared" ref="E1:T1" si="0">D1+1</f>
        <v>1</v>
      </c>
      <c r="F1" s="59">
        <f t="shared" si="0"/>
        <v>2</v>
      </c>
      <c r="G1" s="59">
        <f t="shared" si="0"/>
        <v>3</v>
      </c>
      <c r="H1" s="59">
        <f t="shared" si="0"/>
        <v>4</v>
      </c>
      <c r="I1" s="60">
        <f t="shared" si="0"/>
        <v>5</v>
      </c>
      <c r="J1" s="59">
        <f t="shared" si="0"/>
        <v>6</v>
      </c>
      <c r="K1" s="59">
        <f t="shared" si="0"/>
        <v>7</v>
      </c>
      <c r="L1" s="59">
        <f t="shared" si="0"/>
        <v>8</v>
      </c>
      <c r="M1" s="59">
        <f t="shared" si="0"/>
        <v>9</v>
      </c>
      <c r="N1" s="60">
        <f t="shared" si="0"/>
        <v>10</v>
      </c>
      <c r="O1" s="59">
        <f t="shared" si="0"/>
        <v>11</v>
      </c>
      <c r="P1" s="59">
        <f t="shared" si="0"/>
        <v>12</v>
      </c>
      <c r="Q1" s="59">
        <f t="shared" si="0"/>
        <v>13</v>
      </c>
      <c r="R1" s="59">
        <f t="shared" si="0"/>
        <v>14</v>
      </c>
      <c r="S1" s="60">
        <f t="shared" si="0"/>
        <v>15</v>
      </c>
      <c r="T1" s="59">
        <f t="shared" si="0"/>
        <v>16</v>
      </c>
      <c r="U1" s="59">
        <f t="shared" ref="U1" si="1">T1+1</f>
        <v>17</v>
      </c>
      <c r="V1" s="59">
        <f t="shared" ref="V1" si="2">U1+1</f>
        <v>18</v>
      </c>
      <c r="W1" s="59">
        <f t="shared" ref="W1" si="3">V1+1</f>
        <v>19</v>
      </c>
      <c r="X1" s="60">
        <f t="shared" ref="X1" si="4">W1+1</f>
        <v>20</v>
      </c>
      <c r="Y1" s="59">
        <f t="shared" ref="Y1" si="5">X1+1</f>
        <v>21</v>
      </c>
      <c r="Z1" s="59">
        <f t="shared" ref="Z1" si="6">Y1+1</f>
        <v>22</v>
      </c>
      <c r="AA1" s="59">
        <f t="shared" ref="AA1" si="7">Z1+1</f>
        <v>23</v>
      </c>
      <c r="AB1" s="59">
        <f t="shared" ref="AB1" si="8">AA1+1</f>
        <v>24</v>
      </c>
      <c r="AC1" s="60">
        <f t="shared" ref="AC1" si="9">AB1+1</f>
        <v>25</v>
      </c>
      <c r="AD1" s="59">
        <f t="shared" ref="AD1" si="10">AC1+1</f>
        <v>26</v>
      </c>
      <c r="AE1" s="59">
        <f t="shared" ref="AE1" si="11">AD1+1</f>
        <v>27</v>
      </c>
      <c r="AF1" s="59">
        <f t="shared" ref="AF1" si="12">AE1+1</f>
        <v>28</v>
      </c>
      <c r="AG1" s="59">
        <f t="shared" ref="AG1" si="13">AF1+1</f>
        <v>29</v>
      </c>
      <c r="AH1" s="60">
        <f t="shared" ref="AH1" si="14">AG1+1</f>
        <v>30</v>
      </c>
      <c r="AI1" s="59">
        <f t="shared" ref="AI1" si="15">AH1+1</f>
        <v>31</v>
      </c>
      <c r="AJ1" s="59">
        <f t="shared" ref="AJ1" si="16">AI1+1</f>
        <v>32</v>
      </c>
      <c r="AK1" s="59">
        <f t="shared" ref="AK1" si="17">AJ1+1</f>
        <v>33</v>
      </c>
      <c r="AL1" s="59">
        <f t="shared" ref="AL1" si="18">AK1+1</f>
        <v>34</v>
      </c>
      <c r="AM1" s="60">
        <f t="shared" ref="AM1" si="19">AL1+1</f>
        <v>35</v>
      </c>
    </row>
    <row r="2" spans="1:41" s="3" customFormat="1">
      <c r="A2" s="61"/>
      <c r="C2" s="24"/>
      <c r="I2" s="24"/>
      <c r="N2" s="24"/>
      <c r="S2" s="24"/>
      <c r="X2" s="24"/>
      <c r="AC2" s="24"/>
      <c r="AH2" s="24"/>
      <c r="AM2" s="24"/>
    </row>
    <row r="3" spans="1:41">
      <c r="A3" s="62" t="s">
        <v>173</v>
      </c>
      <c r="B3" s="7" t="s">
        <v>174</v>
      </c>
      <c r="C3" s="21" t="s">
        <v>175</v>
      </c>
      <c r="D3" s="63">
        <f>1/(1+'2. CALCUL TAUX OCTROI CV'!$D$35)^D1</f>
        <v>1</v>
      </c>
      <c r="E3" s="63">
        <f>1/(1+'2. CALCUL TAUX OCTROI CV'!$D$35)^E1</f>
        <v>1</v>
      </c>
      <c r="F3" s="63">
        <f>1/(1+'2. CALCUL TAUX OCTROI CV'!$D$35)^F1</f>
        <v>1</v>
      </c>
      <c r="G3" s="63">
        <f>1/(1+'2. CALCUL TAUX OCTROI CV'!$D$35)^G1</f>
        <v>1</v>
      </c>
      <c r="H3" s="63">
        <f>1/(1+'2. CALCUL TAUX OCTROI CV'!$D$35)^H1</f>
        <v>1</v>
      </c>
      <c r="I3" s="22">
        <f>1/(1+'2. CALCUL TAUX OCTROI CV'!$D$35)^I1</f>
        <v>1</v>
      </c>
      <c r="J3" s="63">
        <f>1/(1+'2. CALCUL TAUX OCTROI CV'!$D$35)^J1</f>
        <v>1</v>
      </c>
      <c r="K3" s="63">
        <f>1/(1+'2. CALCUL TAUX OCTROI CV'!$D$35)^K1</f>
        <v>1</v>
      </c>
      <c r="L3" s="63">
        <f>1/(1+'2. CALCUL TAUX OCTROI CV'!$D$35)^L1</f>
        <v>1</v>
      </c>
      <c r="M3" s="63">
        <f>1/(1+'2. CALCUL TAUX OCTROI CV'!$D$35)^M1</f>
        <v>1</v>
      </c>
      <c r="N3" s="22">
        <f>1/(1+'2. CALCUL TAUX OCTROI CV'!$D$35)^N1</f>
        <v>1</v>
      </c>
      <c r="O3" s="63">
        <f>1/(1+'2. CALCUL TAUX OCTROI CV'!$D$35)^O1</f>
        <v>1</v>
      </c>
      <c r="P3" s="63">
        <f>1/(1+'2. CALCUL TAUX OCTROI CV'!$D$35)^P1</f>
        <v>1</v>
      </c>
      <c r="Q3" s="63">
        <f>1/(1+'2. CALCUL TAUX OCTROI CV'!$D$35)^Q1</f>
        <v>1</v>
      </c>
      <c r="R3" s="63">
        <f>1/(1+'2. CALCUL TAUX OCTROI CV'!$D$35)^R1</f>
        <v>1</v>
      </c>
      <c r="S3" s="22">
        <f>1/(1+'2. CALCUL TAUX OCTROI CV'!$D$35)^S1</f>
        <v>1</v>
      </c>
      <c r="T3" s="63">
        <f>1/(1+'2. CALCUL TAUX OCTROI CV'!$D$35)^T1</f>
        <v>1</v>
      </c>
      <c r="U3" s="63">
        <f>1/(1+'2. CALCUL TAUX OCTROI CV'!$D$35)^U1</f>
        <v>1</v>
      </c>
      <c r="V3" s="63">
        <f>1/(1+'2. CALCUL TAUX OCTROI CV'!$D$35)^V1</f>
        <v>1</v>
      </c>
      <c r="W3" s="63">
        <f>1/(1+'2. CALCUL TAUX OCTROI CV'!$D$35)^W1</f>
        <v>1</v>
      </c>
      <c r="X3" s="22">
        <f>1/(1+'2. CALCUL TAUX OCTROI CV'!$D$35)^X1</f>
        <v>1</v>
      </c>
      <c r="Y3" s="63">
        <f>1/(1+'2. CALCUL TAUX OCTROI CV'!$D$35)^Y1</f>
        <v>1</v>
      </c>
      <c r="Z3" s="63">
        <f>1/(1+'2. CALCUL TAUX OCTROI CV'!$D$35)^Z1</f>
        <v>1</v>
      </c>
      <c r="AA3" s="63">
        <f>1/(1+'2. CALCUL TAUX OCTROI CV'!$D$35)^AA1</f>
        <v>1</v>
      </c>
      <c r="AB3" s="63">
        <f>1/(1+'2. CALCUL TAUX OCTROI CV'!$D$35)^AB1</f>
        <v>1</v>
      </c>
      <c r="AC3" s="22">
        <f>1/(1+'2. CALCUL TAUX OCTROI CV'!$D$35)^AC1</f>
        <v>1</v>
      </c>
      <c r="AD3" s="63">
        <f>1/(1+'2. CALCUL TAUX OCTROI CV'!$D$35)^AD1</f>
        <v>1</v>
      </c>
      <c r="AE3" s="63">
        <f>1/(1+'2. CALCUL TAUX OCTROI CV'!$D$35)^AE1</f>
        <v>1</v>
      </c>
      <c r="AF3" s="63">
        <f>1/(1+'2. CALCUL TAUX OCTROI CV'!$D$35)^AF1</f>
        <v>1</v>
      </c>
      <c r="AG3" s="63">
        <f>1/(1+'2. CALCUL TAUX OCTROI CV'!$D$35)^AG1</f>
        <v>1</v>
      </c>
      <c r="AH3" s="22">
        <f>1/(1+'2. CALCUL TAUX OCTROI CV'!$D$35)^AH1</f>
        <v>1</v>
      </c>
      <c r="AI3" s="63">
        <f>1/(1+'2. CALCUL TAUX OCTROI CV'!$D$35)^AI1</f>
        <v>1</v>
      </c>
      <c r="AJ3" s="63">
        <f>1/(1+'2. CALCUL TAUX OCTROI CV'!$D$35)^AJ1</f>
        <v>1</v>
      </c>
      <c r="AK3" s="63">
        <f>1/(1+'2. CALCUL TAUX OCTROI CV'!$D$35)^AK1</f>
        <v>1</v>
      </c>
      <c r="AL3" s="63">
        <f>1/(1+'2. CALCUL TAUX OCTROI CV'!$D$35)^AL1</f>
        <v>1</v>
      </c>
      <c r="AM3" s="22">
        <f>1/(1+'2. CALCUL TAUX OCTROI CV'!$D$35)^AM1</f>
        <v>1</v>
      </c>
    </row>
    <row r="4" spans="1:41">
      <c r="A4" s="62"/>
      <c r="C4" s="21"/>
      <c r="D4" s="63"/>
      <c r="E4" s="63"/>
      <c r="F4" s="63"/>
      <c r="G4" s="63"/>
      <c r="H4" s="63"/>
      <c r="I4" s="22"/>
      <c r="J4" s="63"/>
      <c r="K4" s="63"/>
      <c r="L4" s="63"/>
      <c r="M4" s="63"/>
      <c r="N4" s="22"/>
      <c r="O4" s="63"/>
      <c r="P4" s="63"/>
      <c r="Q4" s="63"/>
      <c r="R4" s="63"/>
      <c r="S4" s="22"/>
      <c r="T4" s="63"/>
      <c r="U4" s="63"/>
      <c r="V4" s="63"/>
      <c r="W4" s="63"/>
      <c r="X4" s="22"/>
      <c r="Y4" s="63"/>
      <c r="Z4" s="63"/>
      <c r="AA4" s="63"/>
      <c r="AB4" s="63"/>
      <c r="AC4" s="22"/>
      <c r="AD4" s="63"/>
      <c r="AE4" s="63"/>
      <c r="AF4" s="63"/>
      <c r="AG4" s="63"/>
      <c r="AH4" s="22"/>
      <c r="AI4" s="63"/>
      <c r="AJ4" s="63"/>
      <c r="AK4" s="63"/>
      <c r="AL4" s="63"/>
      <c r="AM4" s="22"/>
    </row>
    <row r="5" spans="1:41">
      <c r="A5" s="62" t="s">
        <v>176</v>
      </c>
      <c r="B5" s="7" t="s">
        <v>177</v>
      </c>
      <c r="C5" s="21" t="s">
        <v>178</v>
      </c>
      <c r="D5" s="64">
        <v>0</v>
      </c>
      <c r="E5" s="12">
        <f>IFERROR(E6/'2. CALCUL TAUX OCTROI CV'!$D$11,0)</f>
        <v>0</v>
      </c>
      <c r="F5" s="12">
        <f>IFERROR(F6/'2. CALCUL TAUX OCTROI CV'!$D$11,0)</f>
        <v>0</v>
      </c>
      <c r="G5" s="12">
        <f>IFERROR(G6/'2. CALCUL TAUX OCTROI CV'!$D$11,0)</f>
        <v>0</v>
      </c>
      <c r="H5" s="12">
        <f>IFERROR(H6/'2. CALCUL TAUX OCTROI CV'!$D$11,0)</f>
        <v>0</v>
      </c>
      <c r="I5" s="25">
        <f>IFERROR(I6/'2. CALCUL TAUX OCTROI CV'!$D$11,0)</f>
        <v>0</v>
      </c>
      <c r="J5" s="12">
        <f>IFERROR(J6/'2. CALCUL TAUX OCTROI CV'!$D$11,0)</f>
        <v>0</v>
      </c>
      <c r="K5" s="12">
        <f>IFERROR(K6/'2. CALCUL TAUX OCTROI CV'!$D$11,0)</f>
        <v>0</v>
      </c>
      <c r="L5" s="12">
        <f>IFERROR(L6/'2. CALCUL TAUX OCTROI CV'!$D$11,0)</f>
        <v>0</v>
      </c>
      <c r="M5" s="12">
        <f>IFERROR(M6/'2. CALCUL TAUX OCTROI CV'!$D$11,0)</f>
        <v>0</v>
      </c>
      <c r="N5" s="25">
        <f>IFERROR(N6/'2. CALCUL TAUX OCTROI CV'!$D$11,0)</f>
        <v>0</v>
      </c>
      <c r="O5" s="12">
        <f>IFERROR(O6/'2. CALCUL TAUX OCTROI CV'!$D$11,0)</f>
        <v>0</v>
      </c>
      <c r="P5" s="12">
        <f>IFERROR(P6/'2. CALCUL TAUX OCTROI CV'!$D$11,0)</f>
        <v>0</v>
      </c>
      <c r="Q5" s="12">
        <f>IFERROR(Q6/'2. CALCUL TAUX OCTROI CV'!$D$11,0)</f>
        <v>0</v>
      </c>
      <c r="R5" s="12">
        <f>IFERROR(R6/'2. CALCUL TAUX OCTROI CV'!$D$11,0)</f>
        <v>0</v>
      </c>
      <c r="S5" s="25">
        <f>IFERROR(S6/'2. CALCUL TAUX OCTROI CV'!$D$11,0)</f>
        <v>0</v>
      </c>
      <c r="T5" s="12">
        <f>IFERROR(T6/'2. CALCUL TAUX OCTROI CV'!$D$11,0)</f>
        <v>0</v>
      </c>
      <c r="U5" s="12">
        <f>IFERROR(U6/'2. CALCUL TAUX OCTROI CV'!$D$11,0)</f>
        <v>0</v>
      </c>
      <c r="V5" s="12">
        <f>IFERROR(V6/'2. CALCUL TAUX OCTROI CV'!$D$11,0)</f>
        <v>0</v>
      </c>
      <c r="W5" s="12">
        <f>IFERROR(W6/'2. CALCUL TAUX OCTROI CV'!$D$11,0)</f>
        <v>0</v>
      </c>
      <c r="X5" s="25">
        <f>IFERROR(X6/'2. CALCUL TAUX OCTROI CV'!$D$11,0)</f>
        <v>0</v>
      </c>
      <c r="Y5" s="12">
        <f>IFERROR(Y6/'2. CALCUL TAUX OCTROI CV'!$D$11,0)</f>
        <v>0</v>
      </c>
      <c r="Z5" s="12">
        <f>IFERROR(Z6/'2. CALCUL TAUX OCTROI CV'!$D$11,0)</f>
        <v>0</v>
      </c>
      <c r="AA5" s="12">
        <f>IFERROR(AA6/'2. CALCUL TAUX OCTROI CV'!$D$11,0)</f>
        <v>0</v>
      </c>
      <c r="AB5" s="12">
        <f>IFERROR(AB6/'2. CALCUL TAUX OCTROI CV'!$D$11,0)</f>
        <v>0</v>
      </c>
      <c r="AC5" s="25">
        <f>IFERROR(AC6/'2. CALCUL TAUX OCTROI CV'!$D$11,0)</f>
        <v>0</v>
      </c>
      <c r="AD5" s="12">
        <f>IFERROR(AD6/'2. CALCUL TAUX OCTROI CV'!$D$11,0)</f>
        <v>0</v>
      </c>
      <c r="AE5" s="12">
        <f>IFERROR(AE6/'2. CALCUL TAUX OCTROI CV'!$D$11,0)</f>
        <v>0</v>
      </c>
      <c r="AF5" s="12">
        <f>IFERROR(AF6/'2. CALCUL TAUX OCTROI CV'!$D$11,0)</f>
        <v>0</v>
      </c>
      <c r="AG5" s="12">
        <f>IFERROR(AG6/'2. CALCUL TAUX OCTROI CV'!$D$11,0)</f>
        <v>0</v>
      </c>
      <c r="AH5" s="25">
        <f>IFERROR(AH6/'2. CALCUL TAUX OCTROI CV'!$D$11,0)</f>
        <v>0</v>
      </c>
      <c r="AI5" s="12">
        <f>IFERROR(AI6/'2. CALCUL TAUX OCTROI CV'!$D$11,0)</f>
        <v>0</v>
      </c>
      <c r="AJ5" s="12">
        <f>IFERROR(AJ6/'2. CALCUL TAUX OCTROI CV'!$D$11,0)</f>
        <v>0</v>
      </c>
      <c r="AK5" s="12">
        <f>IFERROR(AK6/'2. CALCUL TAUX OCTROI CV'!$D$11,0)</f>
        <v>0</v>
      </c>
      <c r="AL5" s="12">
        <f>IFERROR(AL6/'2. CALCUL TAUX OCTROI CV'!$D$11,0)</f>
        <v>0</v>
      </c>
      <c r="AM5" s="25">
        <f>IFERROR(AM6/'2. CALCUL TAUX OCTROI CV'!$D$11,0)</f>
        <v>0</v>
      </c>
      <c r="AO5" s="13"/>
    </row>
    <row r="6" spans="1:41">
      <c r="A6" s="62" t="s">
        <v>179</v>
      </c>
      <c r="B6" s="7" t="s">
        <v>180</v>
      </c>
      <c r="C6" s="21" t="s">
        <v>181</v>
      </c>
      <c r="D6" s="12">
        <v>0</v>
      </c>
      <c r="E6" s="12">
        <f>'2. CALCUL TAUX OCTROI CV'!$D$10*'2. CALCUL TAUX OCTROI CV'!$D$9/1000</f>
        <v>0</v>
      </c>
      <c r="F6" s="12">
        <f>'2. CALCUL TAUX OCTROI CV'!$D$10*'2. CALCUL TAUX OCTROI CV'!$D$9/1000</f>
        <v>0</v>
      </c>
      <c r="G6" s="12">
        <f>'2. CALCUL TAUX OCTROI CV'!$D$10*'2. CALCUL TAUX OCTROI CV'!$D$9/1000</f>
        <v>0</v>
      </c>
      <c r="H6" s="12">
        <f>'2. CALCUL TAUX OCTROI CV'!$D$10*'2. CALCUL TAUX OCTROI CV'!$D$9/1000</f>
        <v>0</v>
      </c>
      <c r="I6" s="25">
        <f>'2. CALCUL TAUX OCTROI CV'!$D$10*'2. CALCUL TAUX OCTROI CV'!$D$9/1000</f>
        <v>0</v>
      </c>
      <c r="J6" s="12">
        <f>'2. CALCUL TAUX OCTROI CV'!$D$10*'2. CALCUL TAUX OCTROI CV'!$D$9/1000</f>
        <v>0</v>
      </c>
      <c r="K6" s="12">
        <f>'2. CALCUL TAUX OCTROI CV'!$D$10*'2. CALCUL TAUX OCTROI CV'!$D$9/1000</f>
        <v>0</v>
      </c>
      <c r="L6" s="12">
        <f>'2. CALCUL TAUX OCTROI CV'!$D$10*'2. CALCUL TAUX OCTROI CV'!$D$9/1000</f>
        <v>0</v>
      </c>
      <c r="M6" s="12">
        <f>'2. CALCUL TAUX OCTROI CV'!$D$10*'2. CALCUL TAUX OCTROI CV'!$D$9/1000</f>
        <v>0</v>
      </c>
      <c r="N6" s="25">
        <f>'2. CALCUL TAUX OCTROI CV'!$D$10*'2. CALCUL TAUX OCTROI CV'!$D$9/1000</f>
        <v>0</v>
      </c>
      <c r="O6" s="12">
        <f>'2. CALCUL TAUX OCTROI CV'!$D$10*'2. CALCUL TAUX OCTROI CV'!$D$9/1000</f>
        <v>0</v>
      </c>
      <c r="P6" s="12">
        <f>'2. CALCUL TAUX OCTROI CV'!$D$10*'2. CALCUL TAUX OCTROI CV'!$D$9/1000</f>
        <v>0</v>
      </c>
      <c r="Q6" s="12">
        <f>'2. CALCUL TAUX OCTROI CV'!$D$10*'2. CALCUL TAUX OCTROI CV'!$D$9/1000</f>
        <v>0</v>
      </c>
      <c r="R6" s="12">
        <f>'2. CALCUL TAUX OCTROI CV'!$D$10*'2. CALCUL TAUX OCTROI CV'!$D$9/1000</f>
        <v>0</v>
      </c>
      <c r="S6" s="25">
        <f>'2. CALCUL TAUX OCTROI CV'!$D$10*'2. CALCUL TAUX OCTROI CV'!$D$9/1000</f>
        <v>0</v>
      </c>
      <c r="T6" s="12">
        <f>'2. CALCUL TAUX OCTROI CV'!$D$10*'2. CALCUL TAUX OCTROI CV'!$D$9/1000</f>
        <v>0</v>
      </c>
      <c r="U6" s="12">
        <f>'2. CALCUL TAUX OCTROI CV'!$D$10*'2. CALCUL TAUX OCTROI CV'!$D$9/1000</f>
        <v>0</v>
      </c>
      <c r="V6" s="12">
        <f>'2. CALCUL TAUX OCTROI CV'!$D$10*'2. CALCUL TAUX OCTROI CV'!$D$9/1000</f>
        <v>0</v>
      </c>
      <c r="W6" s="12">
        <f>'2. CALCUL TAUX OCTROI CV'!$D$10*'2. CALCUL TAUX OCTROI CV'!$D$9/1000</f>
        <v>0</v>
      </c>
      <c r="X6" s="25">
        <f>'2. CALCUL TAUX OCTROI CV'!$D$10*'2. CALCUL TAUX OCTROI CV'!$D$9/1000</f>
        <v>0</v>
      </c>
      <c r="Y6" s="12">
        <f>'2. CALCUL TAUX OCTROI CV'!$D$10*'2. CALCUL TAUX OCTROI CV'!$D$9/1000</f>
        <v>0</v>
      </c>
      <c r="Z6" s="12">
        <f>'2. CALCUL TAUX OCTROI CV'!$D$10*'2. CALCUL TAUX OCTROI CV'!$D$9/1000</f>
        <v>0</v>
      </c>
      <c r="AA6" s="12">
        <f>'2. CALCUL TAUX OCTROI CV'!$D$10*'2. CALCUL TAUX OCTROI CV'!$D$9/1000</f>
        <v>0</v>
      </c>
      <c r="AB6" s="12">
        <f>'2. CALCUL TAUX OCTROI CV'!$D$10*'2. CALCUL TAUX OCTROI CV'!$D$9/1000</f>
        <v>0</v>
      </c>
      <c r="AC6" s="25">
        <f>'2. CALCUL TAUX OCTROI CV'!$D$10*'2. CALCUL TAUX OCTROI CV'!$D$9/1000</f>
        <v>0</v>
      </c>
      <c r="AD6" s="12">
        <f>'2. CALCUL TAUX OCTROI CV'!$D$10*'2. CALCUL TAUX OCTROI CV'!$D$9/1000</f>
        <v>0</v>
      </c>
      <c r="AE6" s="12">
        <f>'2. CALCUL TAUX OCTROI CV'!$D$10*'2. CALCUL TAUX OCTROI CV'!$D$9/1000</f>
        <v>0</v>
      </c>
      <c r="AF6" s="12">
        <f>'2. CALCUL TAUX OCTROI CV'!$D$10*'2. CALCUL TAUX OCTROI CV'!$D$9/1000</f>
        <v>0</v>
      </c>
      <c r="AG6" s="12">
        <f>'2. CALCUL TAUX OCTROI CV'!$D$10*'2. CALCUL TAUX OCTROI CV'!$D$9/1000</f>
        <v>0</v>
      </c>
      <c r="AH6" s="25">
        <f>'2. CALCUL TAUX OCTROI CV'!$D$10*'2. CALCUL TAUX OCTROI CV'!$D$9/1000</f>
        <v>0</v>
      </c>
      <c r="AI6" s="12">
        <f>'2. CALCUL TAUX OCTROI CV'!$D$10*'2. CALCUL TAUX OCTROI CV'!$D$9/1000</f>
        <v>0</v>
      </c>
      <c r="AJ6" s="12">
        <f>'2. CALCUL TAUX OCTROI CV'!$D$10*'2. CALCUL TAUX OCTROI CV'!$D$9/1000</f>
        <v>0</v>
      </c>
      <c r="AK6" s="12">
        <f>'2. CALCUL TAUX OCTROI CV'!$D$10*'2. CALCUL TAUX OCTROI CV'!$D$9/1000</f>
        <v>0</v>
      </c>
      <c r="AL6" s="12">
        <f>'2. CALCUL TAUX OCTROI CV'!$D$10*'2. CALCUL TAUX OCTROI CV'!$D$9/1000</f>
        <v>0</v>
      </c>
      <c r="AM6" s="25">
        <f>'2. CALCUL TAUX OCTROI CV'!$D$10*'2. CALCUL TAUX OCTROI CV'!$D$9/1000</f>
        <v>0</v>
      </c>
    </row>
    <row r="7" spans="1:41">
      <c r="A7" s="62" t="s">
        <v>182</v>
      </c>
      <c r="B7" s="7" t="s">
        <v>183</v>
      </c>
      <c r="C7" s="21" t="s">
        <v>184</v>
      </c>
      <c r="D7" s="64">
        <v>0</v>
      </c>
      <c r="E7" s="12">
        <f>IFERROR('2. CALCUL TAUX OCTROI CV'!$D$12*E5,0)</f>
        <v>0</v>
      </c>
      <c r="F7" s="12">
        <f>IFERROR('2. CALCUL TAUX OCTROI CV'!$D$12*F5,0)</f>
        <v>0</v>
      </c>
      <c r="G7" s="12">
        <f>IFERROR('2. CALCUL TAUX OCTROI CV'!$D$12*G5,0)</f>
        <v>0</v>
      </c>
      <c r="H7" s="12">
        <f>IFERROR('2. CALCUL TAUX OCTROI CV'!$D$12*H5,0)</f>
        <v>0</v>
      </c>
      <c r="I7" s="25">
        <f>IFERROR('2. CALCUL TAUX OCTROI CV'!$D$12*I5,0)</f>
        <v>0</v>
      </c>
      <c r="J7" s="12">
        <f>IFERROR('2. CALCUL TAUX OCTROI CV'!$D$12*J5,0)</f>
        <v>0</v>
      </c>
      <c r="K7" s="12">
        <f>IFERROR('2. CALCUL TAUX OCTROI CV'!$D$12*K5,0)</f>
        <v>0</v>
      </c>
      <c r="L7" s="12">
        <f>IFERROR('2. CALCUL TAUX OCTROI CV'!$D$12*L5,0)</f>
        <v>0</v>
      </c>
      <c r="M7" s="12">
        <f>IFERROR('2. CALCUL TAUX OCTROI CV'!$D$12*M5,0)</f>
        <v>0</v>
      </c>
      <c r="N7" s="25">
        <f>IFERROR('2. CALCUL TAUX OCTROI CV'!$D$12*N5,0)</f>
        <v>0</v>
      </c>
      <c r="O7" s="12">
        <f>IFERROR('2. CALCUL TAUX OCTROI CV'!$D$12*O5,0)</f>
        <v>0</v>
      </c>
      <c r="P7" s="12">
        <f>IFERROR('2. CALCUL TAUX OCTROI CV'!$D$12*P5,0)</f>
        <v>0</v>
      </c>
      <c r="Q7" s="12">
        <f>IFERROR('2. CALCUL TAUX OCTROI CV'!$D$12*Q5,0)</f>
        <v>0</v>
      </c>
      <c r="R7" s="12">
        <f>IFERROR('2. CALCUL TAUX OCTROI CV'!$D$12*R5,0)</f>
        <v>0</v>
      </c>
      <c r="S7" s="25">
        <f>IFERROR('2. CALCUL TAUX OCTROI CV'!$D$12*S5,0)</f>
        <v>0</v>
      </c>
      <c r="T7" s="12">
        <f>IFERROR('2. CALCUL TAUX OCTROI CV'!$D$12*T5,0)</f>
        <v>0</v>
      </c>
      <c r="U7" s="12">
        <f>IFERROR('2. CALCUL TAUX OCTROI CV'!$D$12*U5,0)</f>
        <v>0</v>
      </c>
      <c r="V7" s="12">
        <f>IFERROR('2. CALCUL TAUX OCTROI CV'!$D$12*V5,0)</f>
        <v>0</v>
      </c>
      <c r="W7" s="12">
        <f>IFERROR('2. CALCUL TAUX OCTROI CV'!$D$12*W5,0)</f>
        <v>0</v>
      </c>
      <c r="X7" s="25">
        <f>IFERROR('2. CALCUL TAUX OCTROI CV'!$D$12*X5,0)</f>
        <v>0</v>
      </c>
      <c r="Y7" s="12">
        <f>IFERROR('2. CALCUL TAUX OCTROI CV'!$D$12*Y5,0)</f>
        <v>0</v>
      </c>
      <c r="Z7" s="12">
        <f>IFERROR('2. CALCUL TAUX OCTROI CV'!$D$12*Z5,0)</f>
        <v>0</v>
      </c>
      <c r="AA7" s="12">
        <f>IFERROR('2. CALCUL TAUX OCTROI CV'!$D$12*AA5,0)</f>
        <v>0</v>
      </c>
      <c r="AB7" s="12">
        <f>IFERROR('2. CALCUL TAUX OCTROI CV'!$D$12*AB5,0)</f>
        <v>0</v>
      </c>
      <c r="AC7" s="25">
        <f>IFERROR('2. CALCUL TAUX OCTROI CV'!$D$12*AC5,0)</f>
        <v>0</v>
      </c>
      <c r="AD7" s="12">
        <f>IFERROR('2. CALCUL TAUX OCTROI CV'!$D$12*AD5,0)</f>
        <v>0</v>
      </c>
      <c r="AE7" s="12">
        <f>IFERROR('2. CALCUL TAUX OCTROI CV'!$D$12*AE5,0)</f>
        <v>0</v>
      </c>
      <c r="AF7" s="12">
        <f>IFERROR('2. CALCUL TAUX OCTROI CV'!$D$12*AF5,0)</f>
        <v>0</v>
      </c>
      <c r="AG7" s="12">
        <f>IFERROR('2. CALCUL TAUX OCTROI CV'!$D$12*AG5,0)</f>
        <v>0</v>
      </c>
      <c r="AH7" s="25">
        <f>IFERROR('2. CALCUL TAUX OCTROI CV'!$D$12*AH5,0)</f>
        <v>0</v>
      </c>
      <c r="AI7" s="12">
        <f>IFERROR('2. CALCUL TAUX OCTROI CV'!$D$12*AI5,0)</f>
        <v>0</v>
      </c>
      <c r="AJ7" s="12">
        <f>IFERROR('2. CALCUL TAUX OCTROI CV'!$D$12*AJ5,0)</f>
        <v>0</v>
      </c>
      <c r="AK7" s="12">
        <f>IFERROR('2. CALCUL TAUX OCTROI CV'!$D$12*AK5,0)</f>
        <v>0</v>
      </c>
      <c r="AL7" s="12">
        <f>IFERROR('2. CALCUL TAUX OCTROI CV'!$D$12*AL5,0)</f>
        <v>0</v>
      </c>
      <c r="AM7" s="25">
        <f>IFERROR('2. CALCUL TAUX OCTROI CV'!$D$12*AM5,0)</f>
        <v>0</v>
      </c>
      <c r="AO7" s="13"/>
    </row>
    <row r="8" spans="1:41">
      <c r="A8" s="62"/>
      <c r="C8" s="21"/>
      <c r="D8" s="63"/>
      <c r="E8" s="63"/>
      <c r="F8" s="63"/>
      <c r="G8" s="63"/>
      <c r="H8" s="63"/>
      <c r="I8" s="22"/>
      <c r="J8" s="63"/>
      <c r="K8" s="63"/>
      <c r="L8" s="63"/>
      <c r="M8" s="63"/>
      <c r="N8" s="22"/>
      <c r="O8" s="63"/>
      <c r="P8" s="63"/>
      <c r="Q8" s="63"/>
      <c r="R8" s="63"/>
      <c r="S8" s="22"/>
      <c r="T8" s="63"/>
      <c r="U8" s="63"/>
      <c r="V8" s="63"/>
      <c r="W8" s="63"/>
      <c r="X8" s="22"/>
      <c r="Y8" s="63"/>
      <c r="Z8" s="63"/>
      <c r="AA8" s="63"/>
      <c r="AB8" s="63"/>
      <c r="AC8" s="22"/>
      <c r="AD8" s="63"/>
      <c r="AE8" s="63"/>
      <c r="AF8" s="63"/>
      <c r="AG8" s="63"/>
      <c r="AH8" s="22"/>
      <c r="AI8" s="63"/>
      <c r="AJ8" s="63"/>
      <c r="AK8" s="63"/>
      <c r="AL8" s="63"/>
      <c r="AM8" s="22"/>
    </row>
    <row r="9" spans="1:41">
      <c r="A9" s="62" t="s">
        <v>107</v>
      </c>
      <c r="B9" s="7" t="s">
        <v>108</v>
      </c>
      <c r="C9" s="21" t="s">
        <v>109</v>
      </c>
      <c r="D9" s="12">
        <f>'2. CALCUL TAUX OCTROI CV'!D9*'2. CALCUL TAUX OCTROI CV'!D19*D3</f>
        <v>0</v>
      </c>
      <c r="E9" s="12">
        <f>IF(D16&gt;E16,'2. CALCUL TAUX OCTROI CV'!$D$27*'2. CALCUL TAUX OCTROI CV'!$D$9*'3. CALCUL CPMA'!E3,0)</f>
        <v>0</v>
      </c>
      <c r="F9" s="12">
        <f>IF(E16&gt;F16,'2. CALCUL TAUX OCTROI CV'!$D$27*'2. CALCUL TAUX OCTROI CV'!$D$9*'3. CALCUL CPMA'!F3,0)</f>
        <v>0</v>
      </c>
      <c r="G9" s="12">
        <f>IF(F16&gt;G16,'2. CALCUL TAUX OCTROI CV'!$D$27*'2. CALCUL TAUX OCTROI CV'!$D$9*'3. CALCUL CPMA'!G3,0)</f>
        <v>0</v>
      </c>
      <c r="H9" s="12">
        <f>IF(G16&gt;H16,'2. CALCUL TAUX OCTROI CV'!$D$27*'2. CALCUL TAUX OCTROI CV'!$D$9*'3. CALCUL CPMA'!H3,0)</f>
        <v>0</v>
      </c>
      <c r="I9" s="12">
        <f>IF(H16&gt;I16,'2. CALCUL TAUX OCTROI CV'!$D$27*'2. CALCUL TAUX OCTROI CV'!$D$9*'3. CALCUL CPMA'!I3,0)</f>
        <v>0</v>
      </c>
      <c r="J9" s="12">
        <f>IF(I16&gt;J16,'2. CALCUL TAUX OCTROI CV'!$D$27*'2. CALCUL TAUX OCTROI CV'!$D$9*'3. CALCUL CPMA'!J3,0)</f>
        <v>0</v>
      </c>
      <c r="K9" s="12">
        <f>IF(J16&gt;K16,'2. CALCUL TAUX OCTROI CV'!$D$27*'2. CALCUL TAUX OCTROI CV'!$D$9*'3. CALCUL CPMA'!K3,0)</f>
        <v>0</v>
      </c>
      <c r="L9" s="12">
        <f>IF(K16&gt;L16,'2. CALCUL TAUX OCTROI CV'!$D$27*'2. CALCUL TAUX OCTROI CV'!$D$9*'3. CALCUL CPMA'!L3,0)</f>
        <v>0</v>
      </c>
      <c r="M9" s="12">
        <f>IF(L16&gt;M16,'2. CALCUL TAUX OCTROI CV'!$D$27*'2. CALCUL TAUX OCTROI CV'!$D$9*'3. CALCUL CPMA'!M3,0)</f>
        <v>0</v>
      </c>
      <c r="N9" s="12">
        <f>IF(M16&gt;N16,'2. CALCUL TAUX OCTROI CV'!$D$27*'2. CALCUL TAUX OCTROI CV'!$D$9*'3. CALCUL CPMA'!N3,0)</f>
        <v>0</v>
      </c>
      <c r="O9" s="12">
        <f>IF(N16&gt;O16,'2. CALCUL TAUX OCTROI CV'!$D$27*'2. CALCUL TAUX OCTROI CV'!$D$9*'3. CALCUL CPMA'!O3,0)</f>
        <v>0</v>
      </c>
      <c r="P9" s="12">
        <f>IF(O16&gt;P16,'2. CALCUL TAUX OCTROI CV'!$D$27*'2. CALCUL TAUX OCTROI CV'!$D$9*'3. CALCUL CPMA'!P3,0)</f>
        <v>0</v>
      </c>
      <c r="Q9" s="12">
        <f>IF(P16&gt;Q16,'2. CALCUL TAUX OCTROI CV'!$D$27*'2. CALCUL TAUX OCTROI CV'!$D$9*'3. CALCUL CPMA'!Q3,0)</f>
        <v>0</v>
      </c>
      <c r="R9" s="12">
        <f>IF(Q16&gt;R16,'2. CALCUL TAUX OCTROI CV'!$D$27*'2. CALCUL TAUX OCTROI CV'!$D$9*'3. CALCUL CPMA'!R3,0)</f>
        <v>0</v>
      </c>
      <c r="S9" s="12">
        <f>IF(R16&gt;S16,'2. CALCUL TAUX OCTROI CV'!$D$27*'2. CALCUL TAUX OCTROI CV'!$D$9*'3. CALCUL CPMA'!S3,0)</f>
        <v>0</v>
      </c>
      <c r="T9" s="12">
        <f>IF(S16&gt;T16,'2. CALCUL TAUX OCTROI CV'!$D$27*'2. CALCUL TAUX OCTROI CV'!$D$9*'3. CALCUL CPMA'!T3,0)</f>
        <v>0</v>
      </c>
      <c r="U9" s="12">
        <f>IF(T16&gt;U16,'2. CALCUL TAUX OCTROI CV'!$D$27*'2. CALCUL TAUX OCTROI CV'!$D$9*'3. CALCUL CPMA'!U3,0)</f>
        <v>0</v>
      </c>
      <c r="V9" s="12">
        <f>IF(U16&gt;V16,'2. CALCUL TAUX OCTROI CV'!$D$27*'2. CALCUL TAUX OCTROI CV'!$D$9*'3. CALCUL CPMA'!V3,0)</f>
        <v>0</v>
      </c>
      <c r="W9" s="12">
        <f>IF(V16&gt;W16,'2. CALCUL TAUX OCTROI CV'!$D$27*'2. CALCUL TAUX OCTROI CV'!$D$9*'3. CALCUL CPMA'!W3,0)</f>
        <v>0</v>
      </c>
      <c r="X9" s="12">
        <f>IF(W16&gt;X16,'2. CALCUL TAUX OCTROI CV'!$D$27*'2. CALCUL TAUX OCTROI CV'!$D$9*'3. CALCUL CPMA'!X3,0)</f>
        <v>0</v>
      </c>
      <c r="Y9" s="12">
        <f>IF(X16&gt;Y16,'2. CALCUL TAUX OCTROI CV'!$D$27*'2. CALCUL TAUX OCTROI CV'!$D$9*'3. CALCUL CPMA'!Y3,0)</f>
        <v>0</v>
      </c>
      <c r="Z9" s="12">
        <f>IF(Y16&gt;Z16,'2. CALCUL TAUX OCTROI CV'!$D$27*'2. CALCUL TAUX OCTROI CV'!$D$9*'3. CALCUL CPMA'!Z3,0)</f>
        <v>0</v>
      </c>
      <c r="AA9" s="12">
        <f>IF(Z16&gt;AA16,'2. CALCUL TAUX OCTROI CV'!$D$27*'2. CALCUL TAUX OCTROI CV'!$D$9*'3. CALCUL CPMA'!AA3,0)</f>
        <v>0</v>
      </c>
      <c r="AB9" s="12">
        <f>IF(AA16&gt;AB16,'2. CALCUL TAUX OCTROI CV'!$D$27*'2. CALCUL TAUX OCTROI CV'!$D$9*'3. CALCUL CPMA'!AB3,0)</f>
        <v>0</v>
      </c>
      <c r="AC9" s="12">
        <f>IF(AB16&gt;AC16,'2. CALCUL TAUX OCTROI CV'!$D$27*'2. CALCUL TAUX OCTROI CV'!$D$9*'3. CALCUL CPMA'!AC3,0)</f>
        <v>0</v>
      </c>
      <c r="AD9" s="12">
        <f>IF(AC16&gt;AD16,'2. CALCUL TAUX OCTROI CV'!$D$27*'2. CALCUL TAUX OCTROI CV'!$D$9*'3. CALCUL CPMA'!AD3,0)</f>
        <v>0</v>
      </c>
      <c r="AE9" s="12">
        <f>IF(AD16&gt;AE16,'2. CALCUL TAUX OCTROI CV'!$D$27*'2. CALCUL TAUX OCTROI CV'!$D$9*'3. CALCUL CPMA'!AE3,0)</f>
        <v>0</v>
      </c>
      <c r="AF9" s="12">
        <f>IF(AE16&gt;AF16,'2. CALCUL TAUX OCTROI CV'!$D$27*'2. CALCUL TAUX OCTROI CV'!$D$9*'3. CALCUL CPMA'!AF3,0)</f>
        <v>0</v>
      </c>
      <c r="AG9" s="12">
        <f>IF(AF16&gt;AG16,'2. CALCUL TAUX OCTROI CV'!$D$27*'2. CALCUL TAUX OCTROI CV'!$D$9*'3. CALCUL CPMA'!AG3,0)</f>
        <v>0</v>
      </c>
      <c r="AH9" s="12">
        <f>IF(AG16&gt;AH16,'2. CALCUL TAUX OCTROI CV'!$D$27*'2. CALCUL TAUX OCTROI CV'!$D$9*'3. CALCUL CPMA'!AH3,0)</f>
        <v>0</v>
      </c>
      <c r="AI9" s="12">
        <f>IF(AH16&gt;AI16,'2. CALCUL TAUX OCTROI CV'!$D$27*'2. CALCUL TAUX OCTROI CV'!$D$9*'3. CALCUL CPMA'!AI3,0)</f>
        <v>0</v>
      </c>
      <c r="AJ9" s="12">
        <f>IF(AI16&gt;AJ16,'2. CALCUL TAUX OCTROI CV'!$D$27*'2. CALCUL TAUX OCTROI CV'!$D$9*'3. CALCUL CPMA'!AJ3,0)</f>
        <v>0</v>
      </c>
      <c r="AK9" s="12">
        <f>IF(AJ16&gt;AK16,'2. CALCUL TAUX OCTROI CV'!$D$27*'2. CALCUL TAUX OCTROI CV'!$D$9*'3. CALCUL CPMA'!AK3,0)</f>
        <v>0</v>
      </c>
      <c r="AL9" s="12">
        <f>IF(AK16&gt;AL16,'2. CALCUL TAUX OCTROI CV'!$D$27*'2. CALCUL TAUX OCTROI CV'!$D$9*'3. CALCUL CPMA'!AL3,0)</f>
        <v>0</v>
      </c>
      <c r="AM9" s="12">
        <f>IF(AL16&gt;AM16,'2. CALCUL TAUX OCTROI CV'!$D$27*'2. CALCUL TAUX OCTROI CV'!$D$9*'3. CALCUL CPMA'!AM3,0)</f>
        <v>0</v>
      </c>
    </row>
    <row r="10" spans="1:41">
      <c r="A10" s="62" t="s">
        <v>111</v>
      </c>
      <c r="B10" s="7" t="s">
        <v>112</v>
      </c>
      <c r="C10" s="21" t="s">
        <v>109</v>
      </c>
      <c r="D10" s="12">
        <v>0</v>
      </c>
      <c r="E10" s="12">
        <f>E3*'2. CALCUL TAUX OCTROI CV'!$D$20*'2. CALCUL TAUX OCTROI CV'!$D$9*(1+'2. CALCUL TAUX OCTROI CV'!$D$41)^(E1-1)</f>
        <v>0</v>
      </c>
      <c r="F10" s="12">
        <f>F3*'2. CALCUL TAUX OCTROI CV'!$D$20*'2. CALCUL TAUX OCTROI CV'!$D$9*(1+'2. CALCUL TAUX OCTROI CV'!$D$41)^(F1-1)</f>
        <v>0</v>
      </c>
      <c r="G10" s="12">
        <f>G3*'2. CALCUL TAUX OCTROI CV'!$D$20*'2. CALCUL TAUX OCTROI CV'!$D$9*(1+'2. CALCUL TAUX OCTROI CV'!$D$41)^(G1-1)</f>
        <v>0</v>
      </c>
      <c r="H10" s="12">
        <f>H3*'2. CALCUL TAUX OCTROI CV'!$D$20*'2. CALCUL TAUX OCTROI CV'!$D$9*(1+'2. CALCUL TAUX OCTROI CV'!$D$41)^(H1-1)</f>
        <v>0</v>
      </c>
      <c r="I10" s="25">
        <f>I3*'2. CALCUL TAUX OCTROI CV'!$D$20*'2. CALCUL TAUX OCTROI CV'!$D$9*(1+'2. CALCUL TAUX OCTROI CV'!$D$41)^(I1-1)</f>
        <v>0</v>
      </c>
      <c r="J10" s="12">
        <f>J3*'2. CALCUL TAUX OCTROI CV'!$D$20*'2. CALCUL TAUX OCTROI CV'!$D$9*(1+'2. CALCUL TAUX OCTROI CV'!$D$41)^(J1-1)</f>
        <v>0</v>
      </c>
      <c r="K10" s="12">
        <f>K3*'2. CALCUL TAUX OCTROI CV'!$D$20*'2. CALCUL TAUX OCTROI CV'!$D$9*(1+'2. CALCUL TAUX OCTROI CV'!$D$41)^(K1-1)</f>
        <v>0</v>
      </c>
      <c r="L10" s="12">
        <f>L3*'2. CALCUL TAUX OCTROI CV'!$D$20*'2. CALCUL TAUX OCTROI CV'!$D$9*(1+'2. CALCUL TAUX OCTROI CV'!$D$41)^(L1-1)</f>
        <v>0</v>
      </c>
      <c r="M10" s="12">
        <f>M3*'2. CALCUL TAUX OCTROI CV'!$D$20*'2. CALCUL TAUX OCTROI CV'!$D$9*(1+'2. CALCUL TAUX OCTROI CV'!$D$41)^(M1-1)</f>
        <v>0</v>
      </c>
      <c r="N10" s="25">
        <f>N3*'2. CALCUL TAUX OCTROI CV'!$D$20*'2. CALCUL TAUX OCTROI CV'!$D$9*(1+'2. CALCUL TAUX OCTROI CV'!$D$41)^(N1-1)</f>
        <v>0</v>
      </c>
      <c r="O10" s="12">
        <f>O3*'2. CALCUL TAUX OCTROI CV'!$D$20*'2. CALCUL TAUX OCTROI CV'!$D$9*(1+'2. CALCUL TAUX OCTROI CV'!$D$41)^(O1-1)</f>
        <v>0</v>
      </c>
      <c r="P10" s="12">
        <f>P3*'2. CALCUL TAUX OCTROI CV'!$D$20*'2. CALCUL TAUX OCTROI CV'!$D$9*(1+'2. CALCUL TAUX OCTROI CV'!$D$41)^(P1-1)</f>
        <v>0</v>
      </c>
      <c r="Q10" s="12">
        <f>Q3*'2. CALCUL TAUX OCTROI CV'!$D$20*'2. CALCUL TAUX OCTROI CV'!$D$9*(1+'2. CALCUL TAUX OCTROI CV'!$D$41)^(Q1-1)</f>
        <v>0</v>
      </c>
      <c r="R10" s="12">
        <f>R3*'2. CALCUL TAUX OCTROI CV'!$D$20*'2. CALCUL TAUX OCTROI CV'!$D$9*(1+'2. CALCUL TAUX OCTROI CV'!$D$41)^(R1-1)</f>
        <v>0</v>
      </c>
      <c r="S10" s="25">
        <f>S3*'2. CALCUL TAUX OCTROI CV'!$D$20*'2. CALCUL TAUX OCTROI CV'!$D$9*(1+'2. CALCUL TAUX OCTROI CV'!$D$41)^(S1-1)</f>
        <v>0</v>
      </c>
      <c r="T10" s="12">
        <f>T3*'2. CALCUL TAUX OCTROI CV'!$D$20*'2. CALCUL TAUX OCTROI CV'!$D$9*(1+'2. CALCUL TAUX OCTROI CV'!$D$41)^(T1-1)</f>
        <v>0</v>
      </c>
      <c r="U10" s="12">
        <f>U3*'2. CALCUL TAUX OCTROI CV'!$D$20*'2. CALCUL TAUX OCTROI CV'!$D$9*(1+'2. CALCUL TAUX OCTROI CV'!$D$41)^(U1-1)</f>
        <v>0</v>
      </c>
      <c r="V10" s="12">
        <f>V3*'2. CALCUL TAUX OCTROI CV'!$D$20*'2. CALCUL TAUX OCTROI CV'!$D$9*(1+'2. CALCUL TAUX OCTROI CV'!$D$41)^(V1-1)</f>
        <v>0</v>
      </c>
      <c r="W10" s="12">
        <f>W3*'2. CALCUL TAUX OCTROI CV'!$D$20*'2. CALCUL TAUX OCTROI CV'!$D$9*(1+'2. CALCUL TAUX OCTROI CV'!$D$41)^(W1-1)</f>
        <v>0</v>
      </c>
      <c r="X10" s="25">
        <f>X3*'2. CALCUL TAUX OCTROI CV'!$D$20*'2. CALCUL TAUX OCTROI CV'!$D$9*(1+'2. CALCUL TAUX OCTROI CV'!$D$41)^(X1-1)</f>
        <v>0</v>
      </c>
      <c r="Y10" s="12">
        <f>Y3*'2. CALCUL TAUX OCTROI CV'!$D$20*'2. CALCUL TAUX OCTROI CV'!$D$9*(1+'2. CALCUL TAUX OCTROI CV'!$D$41)^(Y1-1)</f>
        <v>0</v>
      </c>
      <c r="Z10" s="12">
        <f>Z3*'2. CALCUL TAUX OCTROI CV'!$D$20*'2. CALCUL TAUX OCTROI CV'!$D$9*(1+'2. CALCUL TAUX OCTROI CV'!$D$41)^(Z1-1)</f>
        <v>0</v>
      </c>
      <c r="AA10" s="12">
        <f>AA3*'2. CALCUL TAUX OCTROI CV'!$D$20*'2. CALCUL TAUX OCTROI CV'!$D$9*(1+'2. CALCUL TAUX OCTROI CV'!$D$41)^(AA1-1)</f>
        <v>0</v>
      </c>
      <c r="AB10" s="12">
        <f>AB3*'2. CALCUL TAUX OCTROI CV'!$D$20*'2. CALCUL TAUX OCTROI CV'!$D$9*(1+'2. CALCUL TAUX OCTROI CV'!$D$41)^(AB1-1)</f>
        <v>0</v>
      </c>
      <c r="AC10" s="25">
        <f>AC3*'2. CALCUL TAUX OCTROI CV'!$D$20*'2. CALCUL TAUX OCTROI CV'!$D$9*(1+'2. CALCUL TAUX OCTROI CV'!$D$41)^(AC1-1)</f>
        <v>0</v>
      </c>
      <c r="AD10" s="12">
        <f>AD3*'2. CALCUL TAUX OCTROI CV'!$D$20*'2. CALCUL TAUX OCTROI CV'!$D$9*(1+'2. CALCUL TAUX OCTROI CV'!$D$41)^(AD1-1)</f>
        <v>0</v>
      </c>
      <c r="AE10" s="12">
        <f>AE3*'2. CALCUL TAUX OCTROI CV'!$D$20*'2. CALCUL TAUX OCTROI CV'!$D$9*(1+'2. CALCUL TAUX OCTROI CV'!$D$41)^(AE1-1)</f>
        <v>0</v>
      </c>
      <c r="AF10" s="12">
        <f>AF3*'2. CALCUL TAUX OCTROI CV'!$D$20*'2. CALCUL TAUX OCTROI CV'!$D$9*(1+'2. CALCUL TAUX OCTROI CV'!$D$41)^(AF1-1)</f>
        <v>0</v>
      </c>
      <c r="AG10" s="12">
        <f>AG3*'2. CALCUL TAUX OCTROI CV'!$D$20*'2. CALCUL TAUX OCTROI CV'!$D$9*(1+'2. CALCUL TAUX OCTROI CV'!$D$41)^(AG1-1)</f>
        <v>0</v>
      </c>
      <c r="AH10" s="25">
        <f>AH3*'2. CALCUL TAUX OCTROI CV'!$D$20*'2. CALCUL TAUX OCTROI CV'!$D$9*(1+'2. CALCUL TAUX OCTROI CV'!$D$41)^(AH1-1)</f>
        <v>0</v>
      </c>
      <c r="AI10" s="12">
        <f>AI3*'2. CALCUL TAUX OCTROI CV'!$D$20*'2. CALCUL TAUX OCTROI CV'!$D$9*(1+'2. CALCUL TAUX OCTROI CV'!$D$41)^(AI1-1)</f>
        <v>0</v>
      </c>
      <c r="AJ10" s="12">
        <f>AJ3*'2. CALCUL TAUX OCTROI CV'!$D$20*'2. CALCUL TAUX OCTROI CV'!$D$9*(1+'2. CALCUL TAUX OCTROI CV'!$D$41)^(AJ1-1)</f>
        <v>0</v>
      </c>
      <c r="AK10" s="12">
        <f>AK3*'2. CALCUL TAUX OCTROI CV'!$D$20*'2. CALCUL TAUX OCTROI CV'!$D$9*(1+'2. CALCUL TAUX OCTROI CV'!$D$41)^(AK1-1)</f>
        <v>0</v>
      </c>
      <c r="AL10" s="12">
        <f>AL3*'2. CALCUL TAUX OCTROI CV'!$D$20*'2. CALCUL TAUX OCTROI CV'!$D$9*(1+'2. CALCUL TAUX OCTROI CV'!$D$41)^(AL1-1)</f>
        <v>0</v>
      </c>
      <c r="AM10" s="25">
        <f>AM3*'2. CALCUL TAUX OCTROI CV'!$D$20*'2. CALCUL TAUX OCTROI CV'!$D$9*(1+'2. CALCUL TAUX OCTROI CV'!$D$41)^(AM1-1)</f>
        <v>0</v>
      </c>
    </row>
    <row r="11" spans="1:41">
      <c r="A11" s="62" t="s">
        <v>113</v>
      </c>
      <c r="B11" s="7" t="s">
        <v>114</v>
      </c>
      <c r="C11" s="21" t="s">
        <v>109</v>
      </c>
      <c r="D11" s="12">
        <v>0</v>
      </c>
      <c r="E11" s="12">
        <f>IFERROR(E3*'2. CALCUL TAUX OCTROI CV'!$D$21*E5*(1+'2. CALCUL TAUX OCTROI CV'!$D$39)^(E1-1),0)</f>
        <v>0</v>
      </c>
      <c r="F11" s="12">
        <f>IFERROR(F3*'2. CALCUL TAUX OCTROI CV'!$D$21*F5*(1+'2. CALCUL TAUX OCTROI CV'!$D$39)^(F1-1),0)</f>
        <v>0</v>
      </c>
      <c r="G11" s="12">
        <f>IFERROR(G3*'2. CALCUL TAUX OCTROI CV'!$D$21*G5*(1+'2. CALCUL TAUX OCTROI CV'!$D$39)^(G1-1),0)</f>
        <v>0</v>
      </c>
      <c r="H11" s="12">
        <f>IFERROR(H3*'2. CALCUL TAUX OCTROI CV'!$D$21*H5*(1+'2. CALCUL TAUX OCTROI CV'!$D$39)^(H1-1),0)</f>
        <v>0</v>
      </c>
      <c r="I11" s="25">
        <f>IFERROR(I3*'2. CALCUL TAUX OCTROI CV'!$D$21*I5*(1+'2. CALCUL TAUX OCTROI CV'!$D$39)^(I1-1),0)</f>
        <v>0</v>
      </c>
      <c r="J11" s="12">
        <f>IFERROR(J3*'2. CALCUL TAUX OCTROI CV'!$D$21*J5*(1+'2. CALCUL TAUX OCTROI CV'!$D$39)^(J1-1),0)</f>
        <v>0</v>
      </c>
      <c r="K11" s="12">
        <f>IFERROR(K3*'2. CALCUL TAUX OCTROI CV'!$D$21*K5*(1+'2. CALCUL TAUX OCTROI CV'!$D$39)^(K1-1),0)</f>
        <v>0</v>
      </c>
      <c r="L11" s="12">
        <f>IFERROR(L3*'2. CALCUL TAUX OCTROI CV'!$D$21*L5*(1+'2. CALCUL TAUX OCTROI CV'!$D$39)^(L1-1),0)</f>
        <v>0</v>
      </c>
      <c r="M11" s="12">
        <f>IFERROR(M3*'2. CALCUL TAUX OCTROI CV'!$D$21*M5*(1+'2. CALCUL TAUX OCTROI CV'!$D$39)^(M1-1),0)</f>
        <v>0</v>
      </c>
      <c r="N11" s="25">
        <f>IFERROR(N3*'2. CALCUL TAUX OCTROI CV'!$D$21*N5*(1+'2. CALCUL TAUX OCTROI CV'!$D$39)^(N1-1),0)</f>
        <v>0</v>
      </c>
      <c r="O11" s="12">
        <f>IFERROR(O3*'2. CALCUL TAUX OCTROI CV'!$D$21*O5*(1+'2. CALCUL TAUX OCTROI CV'!$D$39)^(O1-1),0)</f>
        <v>0</v>
      </c>
      <c r="P11" s="12">
        <f>IFERROR(P3*'2. CALCUL TAUX OCTROI CV'!$D$21*P5*(1+'2. CALCUL TAUX OCTROI CV'!$D$39)^(P1-1),0)</f>
        <v>0</v>
      </c>
      <c r="Q11" s="12">
        <f>IFERROR(Q3*'2. CALCUL TAUX OCTROI CV'!$D$21*Q5*(1+'2. CALCUL TAUX OCTROI CV'!$D$39)^(Q1-1),0)</f>
        <v>0</v>
      </c>
      <c r="R11" s="12">
        <f>IFERROR(R3*'2. CALCUL TAUX OCTROI CV'!$D$21*R5*(1+'2. CALCUL TAUX OCTROI CV'!$D$39)^(R1-1),0)</f>
        <v>0</v>
      </c>
      <c r="S11" s="25">
        <f>IFERROR(S3*'2. CALCUL TAUX OCTROI CV'!$D$21*S5*(1+'2. CALCUL TAUX OCTROI CV'!$D$39)^(S1-1),0)</f>
        <v>0</v>
      </c>
      <c r="T11" s="12">
        <f>IFERROR(T3*'2. CALCUL TAUX OCTROI CV'!$D$21*T5*(1+'2. CALCUL TAUX OCTROI CV'!$D$39)^(T1-1),0)</f>
        <v>0</v>
      </c>
      <c r="U11" s="12">
        <f>IFERROR(U3*'2. CALCUL TAUX OCTROI CV'!$D$21*U5*(1+'2. CALCUL TAUX OCTROI CV'!$D$39)^(U1-1),0)</f>
        <v>0</v>
      </c>
      <c r="V11" s="12">
        <f>IFERROR(V3*'2. CALCUL TAUX OCTROI CV'!$D$21*V5*(1+'2. CALCUL TAUX OCTROI CV'!$D$39)^(V1-1),0)</f>
        <v>0</v>
      </c>
      <c r="W11" s="12">
        <f>IFERROR(W3*'2. CALCUL TAUX OCTROI CV'!$D$21*W5*(1+'2. CALCUL TAUX OCTROI CV'!$D$39)^(W1-1),0)</f>
        <v>0</v>
      </c>
      <c r="X11" s="25">
        <f>IFERROR(X3*'2. CALCUL TAUX OCTROI CV'!$D$21*X5*(1+'2. CALCUL TAUX OCTROI CV'!$D$39)^(X1-1),0)</f>
        <v>0</v>
      </c>
      <c r="Y11" s="12">
        <f>IFERROR(Y3*'2. CALCUL TAUX OCTROI CV'!$D$21*Y5*(1+'2. CALCUL TAUX OCTROI CV'!$D$39)^(Y1-1),0)</f>
        <v>0</v>
      </c>
      <c r="Z11" s="12">
        <f>IFERROR(Z3*'2. CALCUL TAUX OCTROI CV'!$D$21*Z5*(1+'2. CALCUL TAUX OCTROI CV'!$D$39)^(Z1-1),0)</f>
        <v>0</v>
      </c>
      <c r="AA11" s="12">
        <f>IFERROR(AA3*'2. CALCUL TAUX OCTROI CV'!$D$21*AA5*(1+'2. CALCUL TAUX OCTROI CV'!$D$39)^(AA1-1),0)</f>
        <v>0</v>
      </c>
      <c r="AB11" s="12">
        <f>IFERROR(AB3*'2. CALCUL TAUX OCTROI CV'!$D$21*AB5*(1+'2. CALCUL TAUX OCTROI CV'!$D$39)^(AB1-1),0)</f>
        <v>0</v>
      </c>
      <c r="AC11" s="25">
        <f>IFERROR(AC3*'2. CALCUL TAUX OCTROI CV'!$D$21*AC5*(1+'2. CALCUL TAUX OCTROI CV'!$D$39)^(AC1-1),0)</f>
        <v>0</v>
      </c>
      <c r="AD11" s="12">
        <f>IFERROR(AD3*'2. CALCUL TAUX OCTROI CV'!$D$21*AD5*(1+'2. CALCUL TAUX OCTROI CV'!$D$39)^(AD1-1),0)</f>
        <v>0</v>
      </c>
      <c r="AE11" s="12">
        <f>IFERROR(AE3*'2. CALCUL TAUX OCTROI CV'!$D$21*AE5*(1+'2. CALCUL TAUX OCTROI CV'!$D$39)^(AE1-1),0)</f>
        <v>0</v>
      </c>
      <c r="AF11" s="12">
        <f>IFERROR(AF3*'2. CALCUL TAUX OCTROI CV'!$D$21*AF5*(1+'2. CALCUL TAUX OCTROI CV'!$D$39)^(AF1-1),0)</f>
        <v>0</v>
      </c>
      <c r="AG11" s="12">
        <f>IFERROR(AG3*'2. CALCUL TAUX OCTROI CV'!$D$21*AG5*(1+'2. CALCUL TAUX OCTROI CV'!$D$39)^(AG1-1),0)</f>
        <v>0</v>
      </c>
      <c r="AH11" s="25">
        <f>IFERROR(AH3*'2. CALCUL TAUX OCTROI CV'!$D$21*AH5*(1+'2. CALCUL TAUX OCTROI CV'!$D$39)^(AH1-1),0)</f>
        <v>0</v>
      </c>
      <c r="AI11" s="12">
        <f>IFERROR(AI3*'2. CALCUL TAUX OCTROI CV'!$D$21*AI5*(1+'2. CALCUL TAUX OCTROI CV'!$D$39)^(AI1-1),0)</f>
        <v>0</v>
      </c>
      <c r="AJ11" s="12">
        <f>IFERROR(AJ3*'2. CALCUL TAUX OCTROI CV'!$D$21*AJ5*(1+'2. CALCUL TAUX OCTROI CV'!$D$39)^(AJ1-1),0)</f>
        <v>0</v>
      </c>
      <c r="AK11" s="12">
        <f>IFERROR(AK3*'2. CALCUL TAUX OCTROI CV'!$D$21*AK5*(1+'2. CALCUL TAUX OCTROI CV'!$D$39)^(AK1-1),0)</f>
        <v>0</v>
      </c>
      <c r="AL11" s="12">
        <f>IFERROR(AL3*'2. CALCUL TAUX OCTROI CV'!$D$21*AL5*(1+'2. CALCUL TAUX OCTROI CV'!$D$39)^(AL1-1),0)</f>
        <v>0</v>
      </c>
      <c r="AM11" s="25">
        <f>IFERROR(AM3*'2. CALCUL TAUX OCTROI CV'!$D$21*AM5*(1+'2. CALCUL TAUX OCTROI CV'!$D$39)^(AM1-1),0)</f>
        <v>0</v>
      </c>
      <c r="AO11" s="13"/>
    </row>
    <row r="12" spans="1:41">
      <c r="A12" s="62" t="s">
        <v>115</v>
      </c>
      <c r="B12" s="7" t="s">
        <v>116</v>
      </c>
      <c r="C12" s="21" t="s">
        <v>109</v>
      </c>
      <c r="D12" s="12">
        <v>0</v>
      </c>
      <c r="E12" s="12">
        <f>IFERROR(-E3*'2. CALCUL TAUX OCTROI CV'!$D$25*E7*(1+'2. CALCUL TAUX OCTROI CV'!$D$40)^(E1-1),0)</f>
        <v>0</v>
      </c>
      <c r="F12" s="12">
        <f>IFERROR(-F3*'2. CALCUL TAUX OCTROI CV'!$D$25*F7*(1+'2. CALCUL TAUX OCTROI CV'!$D$40)^(F1-1),0)</f>
        <v>0</v>
      </c>
      <c r="G12" s="12">
        <f>IFERROR(-G3*'2. CALCUL TAUX OCTROI CV'!$D$25*G7*(1+'2. CALCUL TAUX OCTROI CV'!$D$40)^(G1-1),0)</f>
        <v>0</v>
      </c>
      <c r="H12" s="12">
        <f>IFERROR(-H3*'2. CALCUL TAUX OCTROI CV'!$D$25*H7*(1+'2. CALCUL TAUX OCTROI CV'!$D$40)^(H1-1),0)</f>
        <v>0</v>
      </c>
      <c r="I12" s="25">
        <f>IFERROR(-I3*'2. CALCUL TAUX OCTROI CV'!$D$25*I7*(1+'2. CALCUL TAUX OCTROI CV'!$D$40)^(I1-1),0)</f>
        <v>0</v>
      </c>
      <c r="J12" s="12">
        <f>IFERROR(-J3*'2. CALCUL TAUX OCTROI CV'!$D$25*J7*(1+'2. CALCUL TAUX OCTROI CV'!$D$40)^(J1-1),0)</f>
        <v>0</v>
      </c>
      <c r="K12" s="12">
        <f>IFERROR(-K3*'2. CALCUL TAUX OCTROI CV'!$D$25*K7*(1+'2. CALCUL TAUX OCTROI CV'!$D$40)^(K1-1),0)</f>
        <v>0</v>
      </c>
      <c r="L12" s="12">
        <f>IFERROR(-L3*'2. CALCUL TAUX OCTROI CV'!$D$25*L7*(1+'2. CALCUL TAUX OCTROI CV'!$D$40)^(L1-1),0)</f>
        <v>0</v>
      </c>
      <c r="M12" s="12">
        <f>IFERROR(-M3*'2. CALCUL TAUX OCTROI CV'!$D$25*M7*(1+'2. CALCUL TAUX OCTROI CV'!$D$40)^(M1-1),0)</f>
        <v>0</v>
      </c>
      <c r="N12" s="25">
        <f>IFERROR(-N3*'2. CALCUL TAUX OCTROI CV'!$D$25*N7*(1+'2. CALCUL TAUX OCTROI CV'!$D$40)^(N1-1),0)</f>
        <v>0</v>
      </c>
      <c r="O12" s="12">
        <f>IFERROR(-O3*'2. CALCUL TAUX OCTROI CV'!$D$25*O7*(1+'2. CALCUL TAUX OCTROI CV'!$D$40)^(O1-1),0)</f>
        <v>0</v>
      </c>
      <c r="P12" s="12">
        <f>IFERROR(-P3*'2. CALCUL TAUX OCTROI CV'!$D$25*P7*(1+'2. CALCUL TAUX OCTROI CV'!$D$40)^(P1-1),0)</f>
        <v>0</v>
      </c>
      <c r="Q12" s="12">
        <f>IFERROR(-Q3*'2. CALCUL TAUX OCTROI CV'!$D$25*Q7*(1+'2. CALCUL TAUX OCTROI CV'!$D$40)^(Q1-1),0)</f>
        <v>0</v>
      </c>
      <c r="R12" s="12">
        <f>IFERROR(-R3*'2. CALCUL TAUX OCTROI CV'!$D$25*R7*(1+'2. CALCUL TAUX OCTROI CV'!$D$40)^(R1-1),0)</f>
        <v>0</v>
      </c>
      <c r="S12" s="25">
        <f>IFERROR(-S3*'2. CALCUL TAUX OCTROI CV'!$D$25*S7*(1+'2. CALCUL TAUX OCTROI CV'!$D$40)^(S1-1),0)</f>
        <v>0</v>
      </c>
      <c r="T12" s="12">
        <f>IFERROR(-T3*'2. CALCUL TAUX OCTROI CV'!$D$25*T7*(1+'2. CALCUL TAUX OCTROI CV'!$D$40)^(T1-1),0)</f>
        <v>0</v>
      </c>
      <c r="U12" s="12">
        <f>IFERROR(-U3*'2. CALCUL TAUX OCTROI CV'!$D$25*U7*(1+'2. CALCUL TAUX OCTROI CV'!$D$40)^(U1-1),0)</f>
        <v>0</v>
      </c>
      <c r="V12" s="12">
        <f>IFERROR(-V3*'2. CALCUL TAUX OCTROI CV'!$D$25*V7*(1+'2. CALCUL TAUX OCTROI CV'!$D$40)^(V1-1),0)</f>
        <v>0</v>
      </c>
      <c r="W12" s="12">
        <f>IFERROR(-W3*'2. CALCUL TAUX OCTROI CV'!$D$25*W7*(1+'2. CALCUL TAUX OCTROI CV'!$D$40)^(W1-1),0)</f>
        <v>0</v>
      </c>
      <c r="X12" s="25">
        <f>IFERROR(-X3*'2. CALCUL TAUX OCTROI CV'!$D$25*X7*(1+'2. CALCUL TAUX OCTROI CV'!$D$40)^(X1-1),0)</f>
        <v>0</v>
      </c>
      <c r="Y12" s="12">
        <f>IFERROR(-Y3*'2. CALCUL TAUX OCTROI CV'!$D$25*Y7*(1+'2. CALCUL TAUX OCTROI CV'!$D$40)^(Y1-1),0)</f>
        <v>0</v>
      </c>
      <c r="Z12" s="12">
        <f>IFERROR(-Z3*'2. CALCUL TAUX OCTROI CV'!$D$25*Z7*(1+'2. CALCUL TAUX OCTROI CV'!$D$40)^(Z1-1),0)</f>
        <v>0</v>
      </c>
      <c r="AA12" s="12">
        <f>IFERROR(-AA3*'2. CALCUL TAUX OCTROI CV'!$D$25*AA7*(1+'2. CALCUL TAUX OCTROI CV'!$D$40)^(AA1-1),0)</f>
        <v>0</v>
      </c>
      <c r="AB12" s="12">
        <f>IFERROR(-AB3*'2. CALCUL TAUX OCTROI CV'!$D$25*AB7*(1+'2. CALCUL TAUX OCTROI CV'!$D$40)^(AB1-1),0)</f>
        <v>0</v>
      </c>
      <c r="AC12" s="25">
        <f>IFERROR(-AC3*'2. CALCUL TAUX OCTROI CV'!$D$25*AC7*(1+'2. CALCUL TAUX OCTROI CV'!$D$40)^(AC1-1),0)</f>
        <v>0</v>
      </c>
      <c r="AD12" s="12">
        <f>IFERROR(-AD3*'2. CALCUL TAUX OCTROI CV'!$D$25*AD7*(1+'2. CALCUL TAUX OCTROI CV'!$D$40)^(AD1-1),0)</f>
        <v>0</v>
      </c>
      <c r="AE12" s="12">
        <f>IFERROR(-AE3*'2. CALCUL TAUX OCTROI CV'!$D$25*AE7*(1+'2. CALCUL TAUX OCTROI CV'!$D$40)^(AE1-1),0)</f>
        <v>0</v>
      </c>
      <c r="AF12" s="12">
        <f>IFERROR(-AF3*'2. CALCUL TAUX OCTROI CV'!$D$25*AF7*(1+'2. CALCUL TAUX OCTROI CV'!$D$40)^(AF1-1),0)</f>
        <v>0</v>
      </c>
      <c r="AG12" s="12">
        <f>IFERROR(-AG3*'2. CALCUL TAUX OCTROI CV'!$D$25*AG7*(1+'2. CALCUL TAUX OCTROI CV'!$D$40)^(AG1-1),0)</f>
        <v>0</v>
      </c>
      <c r="AH12" s="25">
        <f>IFERROR(-AH3*'2. CALCUL TAUX OCTROI CV'!$D$25*AH7*(1+'2. CALCUL TAUX OCTROI CV'!$D$40)^(AH1-1),0)</f>
        <v>0</v>
      </c>
      <c r="AI12" s="12">
        <f>IFERROR(-AI3*'2. CALCUL TAUX OCTROI CV'!$D$25*AI7*(1+'2. CALCUL TAUX OCTROI CV'!$D$40)^(AI1-1),0)</f>
        <v>0</v>
      </c>
      <c r="AJ12" s="12">
        <f>IFERROR(-AJ3*'2. CALCUL TAUX OCTROI CV'!$D$25*AJ7*(1+'2. CALCUL TAUX OCTROI CV'!$D$40)^(AJ1-1),0)</f>
        <v>0</v>
      </c>
      <c r="AK12" s="12">
        <f>IFERROR(-AK3*'2. CALCUL TAUX OCTROI CV'!$D$25*AK7*(1+'2. CALCUL TAUX OCTROI CV'!$D$40)^(AK1-1),0)</f>
        <v>0</v>
      </c>
      <c r="AL12" s="12">
        <f>IFERROR(-AL3*'2. CALCUL TAUX OCTROI CV'!$D$25*AL7*(1+'2. CALCUL TAUX OCTROI CV'!$D$40)^(AL1-1),0)</f>
        <v>0</v>
      </c>
      <c r="AM12" s="25">
        <f>IFERROR(-AM3*'2. CALCUL TAUX OCTROI CV'!$D$25*AM7*(1+'2. CALCUL TAUX OCTROI CV'!$D$40)^(AM1-1),0)</f>
        <v>0</v>
      </c>
      <c r="AO12" s="13"/>
    </row>
    <row r="13" spans="1:41">
      <c r="A13" s="62" t="s">
        <v>117</v>
      </c>
      <c r="B13" s="7" t="s">
        <v>118</v>
      </c>
      <c r="C13" s="21" t="s">
        <v>109</v>
      </c>
      <c r="D13" s="12">
        <f>SUM(D9:D12)</f>
        <v>0</v>
      </c>
      <c r="E13" s="12">
        <f t="shared" ref="E13:S13" si="20">SUM(E9:E12)</f>
        <v>0</v>
      </c>
      <c r="F13" s="12">
        <f t="shared" si="20"/>
        <v>0</v>
      </c>
      <c r="G13" s="12">
        <f t="shared" si="20"/>
        <v>0</v>
      </c>
      <c r="H13" s="12">
        <f t="shared" si="20"/>
        <v>0</v>
      </c>
      <c r="I13" s="25">
        <f t="shared" si="20"/>
        <v>0</v>
      </c>
      <c r="J13" s="12">
        <f t="shared" si="20"/>
        <v>0</v>
      </c>
      <c r="K13" s="12">
        <f t="shared" si="20"/>
        <v>0</v>
      </c>
      <c r="L13" s="12">
        <f t="shared" si="20"/>
        <v>0</v>
      </c>
      <c r="M13" s="12">
        <f t="shared" si="20"/>
        <v>0</v>
      </c>
      <c r="N13" s="25">
        <f t="shared" si="20"/>
        <v>0</v>
      </c>
      <c r="O13" s="12">
        <f t="shared" si="20"/>
        <v>0</v>
      </c>
      <c r="P13" s="12">
        <f t="shared" si="20"/>
        <v>0</v>
      </c>
      <c r="Q13" s="12">
        <f t="shared" si="20"/>
        <v>0</v>
      </c>
      <c r="R13" s="12">
        <f t="shared" si="20"/>
        <v>0</v>
      </c>
      <c r="S13" s="25">
        <f t="shared" si="20"/>
        <v>0</v>
      </c>
      <c r="T13" s="12">
        <f t="shared" ref="T13:AC13" si="21">SUM(T9:T12)</f>
        <v>0</v>
      </c>
      <c r="U13" s="12">
        <f t="shared" si="21"/>
        <v>0</v>
      </c>
      <c r="V13" s="12">
        <f t="shared" si="21"/>
        <v>0</v>
      </c>
      <c r="W13" s="12">
        <f t="shared" si="21"/>
        <v>0</v>
      </c>
      <c r="X13" s="25">
        <f t="shared" si="21"/>
        <v>0</v>
      </c>
      <c r="Y13" s="12">
        <f t="shared" si="21"/>
        <v>0</v>
      </c>
      <c r="Z13" s="12">
        <f t="shared" si="21"/>
        <v>0</v>
      </c>
      <c r="AA13" s="12">
        <f t="shared" si="21"/>
        <v>0</v>
      </c>
      <c r="AB13" s="12">
        <f t="shared" si="21"/>
        <v>0</v>
      </c>
      <c r="AC13" s="25">
        <f t="shared" si="21"/>
        <v>0</v>
      </c>
      <c r="AD13" s="12">
        <f t="shared" ref="AD13:AM13" si="22">SUM(AD9:AD12)</f>
        <v>0</v>
      </c>
      <c r="AE13" s="12">
        <f t="shared" si="22"/>
        <v>0</v>
      </c>
      <c r="AF13" s="12">
        <f t="shared" si="22"/>
        <v>0</v>
      </c>
      <c r="AG13" s="12">
        <f t="shared" si="22"/>
        <v>0</v>
      </c>
      <c r="AH13" s="25">
        <f t="shared" si="22"/>
        <v>0</v>
      </c>
      <c r="AI13" s="12">
        <f t="shared" si="22"/>
        <v>0</v>
      </c>
      <c r="AJ13" s="12">
        <f t="shared" si="22"/>
        <v>0</v>
      </c>
      <c r="AK13" s="12">
        <f t="shared" si="22"/>
        <v>0</v>
      </c>
      <c r="AL13" s="12">
        <f t="shared" si="22"/>
        <v>0</v>
      </c>
      <c r="AM13" s="25">
        <f t="shared" si="22"/>
        <v>0</v>
      </c>
    </row>
    <row r="14" spans="1:41">
      <c r="A14" s="62"/>
      <c r="C14" s="21"/>
      <c r="D14" s="12"/>
      <c r="E14" s="12"/>
      <c r="F14" s="12"/>
      <c r="G14" s="12"/>
      <c r="H14" s="12"/>
      <c r="I14" s="25"/>
      <c r="J14" s="12"/>
      <c r="K14" s="12"/>
      <c r="L14" s="12"/>
      <c r="M14" s="12"/>
      <c r="N14" s="25"/>
      <c r="O14" s="12"/>
      <c r="P14" s="12"/>
      <c r="Q14" s="12"/>
      <c r="R14" s="12"/>
      <c r="S14" s="25"/>
      <c r="T14" s="12"/>
      <c r="U14" s="12"/>
      <c r="V14" s="12"/>
      <c r="W14" s="12"/>
      <c r="X14" s="25"/>
      <c r="Y14" s="12"/>
      <c r="Z14" s="12"/>
      <c r="AA14" s="12"/>
      <c r="AB14" s="12"/>
      <c r="AC14" s="25"/>
      <c r="AD14" s="12"/>
      <c r="AE14" s="12"/>
      <c r="AF14" s="12"/>
      <c r="AG14" s="12"/>
      <c r="AH14" s="25"/>
      <c r="AI14" s="12"/>
      <c r="AJ14" s="12"/>
      <c r="AK14" s="12"/>
      <c r="AL14" s="12"/>
      <c r="AM14" s="25"/>
    </row>
    <row r="15" spans="1:41">
      <c r="A15" s="65" t="s">
        <v>120</v>
      </c>
      <c r="B15" s="66" t="s">
        <v>121</v>
      </c>
      <c r="C15" s="67" t="s">
        <v>122</v>
      </c>
      <c r="D15" s="68">
        <f>D6*D3</f>
        <v>0</v>
      </c>
      <c r="E15" s="68">
        <f t="shared" ref="E15:S15" si="23">E6*E3</f>
        <v>0</v>
      </c>
      <c r="F15" s="68">
        <f t="shared" si="23"/>
        <v>0</v>
      </c>
      <c r="G15" s="68">
        <f t="shared" si="23"/>
        <v>0</v>
      </c>
      <c r="H15" s="68">
        <f t="shared" si="23"/>
        <v>0</v>
      </c>
      <c r="I15" s="69">
        <f t="shared" si="23"/>
        <v>0</v>
      </c>
      <c r="J15" s="68">
        <f t="shared" si="23"/>
        <v>0</v>
      </c>
      <c r="K15" s="68">
        <f t="shared" si="23"/>
        <v>0</v>
      </c>
      <c r="L15" s="68">
        <f t="shared" si="23"/>
        <v>0</v>
      </c>
      <c r="M15" s="68">
        <f t="shared" si="23"/>
        <v>0</v>
      </c>
      <c r="N15" s="69">
        <f t="shared" si="23"/>
        <v>0</v>
      </c>
      <c r="O15" s="68">
        <f t="shared" si="23"/>
        <v>0</v>
      </c>
      <c r="P15" s="68">
        <f t="shared" si="23"/>
        <v>0</v>
      </c>
      <c r="Q15" s="68">
        <f t="shared" si="23"/>
        <v>0</v>
      </c>
      <c r="R15" s="68">
        <f t="shared" si="23"/>
        <v>0</v>
      </c>
      <c r="S15" s="69">
        <f t="shared" si="23"/>
        <v>0</v>
      </c>
      <c r="T15" s="68">
        <f t="shared" ref="T15:AC15" si="24">T6*T3</f>
        <v>0</v>
      </c>
      <c r="U15" s="68">
        <f t="shared" si="24"/>
        <v>0</v>
      </c>
      <c r="V15" s="68">
        <f t="shared" si="24"/>
        <v>0</v>
      </c>
      <c r="W15" s="68">
        <f t="shared" si="24"/>
        <v>0</v>
      </c>
      <c r="X15" s="69">
        <f t="shared" si="24"/>
        <v>0</v>
      </c>
      <c r="Y15" s="68">
        <f t="shared" si="24"/>
        <v>0</v>
      </c>
      <c r="Z15" s="68">
        <f t="shared" si="24"/>
        <v>0</v>
      </c>
      <c r="AA15" s="68">
        <f t="shared" si="24"/>
        <v>0</v>
      </c>
      <c r="AB15" s="68">
        <f t="shared" si="24"/>
        <v>0</v>
      </c>
      <c r="AC15" s="69">
        <f t="shared" si="24"/>
        <v>0</v>
      </c>
      <c r="AD15" s="68">
        <f t="shared" ref="AD15:AM15" si="25">AD6*AD3</f>
        <v>0</v>
      </c>
      <c r="AE15" s="68">
        <f t="shared" si="25"/>
        <v>0</v>
      </c>
      <c r="AF15" s="68">
        <f t="shared" si="25"/>
        <v>0</v>
      </c>
      <c r="AG15" s="68">
        <f t="shared" si="25"/>
        <v>0</v>
      </c>
      <c r="AH15" s="69">
        <f t="shared" si="25"/>
        <v>0</v>
      </c>
      <c r="AI15" s="68">
        <f t="shared" si="25"/>
        <v>0</v>
      </c>
      <c r="AJ15" s="68">
        <f t="shared" si="25"/>
        <v>0</v>
      </c>
      <c r="AK15" s="68">
        <f t="shared" si="25"/>
        <v>0</v>
      </c>
      <c r="AL15" s="68">
        <f t="shared" si="25"/>
        <v>0</v>
      </c>
      <c r="AM15" s="69">
        <f t="shared" si="25"/>
        <v>0</v>
      </c>
    </row>
    <row r="16" spans="1:41">
      <c r="A16" s="9" t="s">
        <v>185</v>
      </c>
      <c r="B16" s="7" t="s">
        <v>186</v>
      </c>
      <c r="C16" s="7" t="s">
        <v>187</v>
      </c>
      <c r="D16" s="12">
        <v>0</v>
      </c>
      <c r="E16" s="12">
        <f>IF(D16+'2. CALCUL TAUX OCTROI CV'!$D$10&lt;='2. CALCUL TAUX OCTROI CV'!$D$26,D16+'2. CALCUL TAUX OCTROI CV'!$D$10,'2. CALCUL TAUX OCTROI CV'!$D$10)</f>
        <v>0</v>
      </c>
      <c r="F16" s="12">
        <f>IF(E16+'2. CALCUL TAUX OCTROI CV'!$D$10&lt;='2. CALCUL TAUX OCTROI CV'!$D$26,E16+'2. CALCUL TAUX OCTROI CV'!$D$10,'2. CALCUL TAUX OCTROI CV'!$D$10)</f>
        <v>0</v>
      </c>
      <c r="G16" s="12">
        <f>IF(F16+'2. CALCUL TAUX OCTROI CV'!$D$10&lt;='2. CALCUL TAUX OCTROI CV'!$D$26,F16+'2. CALCUL TAUX OCTROI CV'!$D$10,'2. CALCUL TAUX OCTROI CV'!$D$10)</f>
        <v>0</v>
      </c>
      <c r="H16" s="12">
        <f>IF(G16+'2. CALCUL TAUX OCTROI CV'!$D$10&lt;='2. CALCUL TAUX OCTROI CV'!$D$26,G16+'2. CALCUL TAUX OCTROI CV'!$D$10,'2. CALCUL TAUX OCTROI CV'!$D$10)</f>
        <v>0</v>
      </c>
      <c r="I16" s="12">
        <f>IF(H16+'2. CALCUL TAUX OCTROI CV'!$D$10&lt;='2. CALCUL TAUX OCTROI CV'!$D$26,H16+'2. CALCUL TAUX OCTROI CV'!$D$10,'2. CALCUL TAUX OCTROI CV'!$D$10)</f>
        <v>0</v>
      </c>
      <c r="J16" s="12">
        <f>IF(I16+'2. CALCUL TAUX OCTROI CV'!$D$10&lt;='2. CALCUL TAUX OCTROI CV'!$D$26,I16+'2. CALCUL TAUX OCTROI CV'!$D$10,'2. CALCUL TAUX OCTROI CV'!$D$10)</f>
        <v>0</v>
      </c>
      <c r="K16" s="12">
        <f>IF(J16+'2. CALCUL TAUX OCTROI CV'!$D$10&lt;='2. CALCUL TAUX OCTROI CV'!$D$26,J16+'2. CALCUL TAUX OCTROI CV'!$D$10,'2. CALCUL TAUX OCTROI CV'!$D$10)</f>
        <v>0</v>
      </c>
      <c r="L16" s="12">
        <f>IF(K16+'2. CALCUL TAUX OCTROI CV'!$D$10&lt;='2. CALCUL TAUX OCTROI CV'!$D$26,K16+'2. CALCUL TAUX OCTROI CV'!$D$10,'2. CALCUL TAUX OCTROI CV'!$D$10)</f>
        <v>0</v>
      </c>
      <c r="M16" s="12">
        <f>IF(L16+'2. CALCUL TAUX OCTROI CV'!$D$10&lt;='2. CALCUL TAUX OCTROI CV'!$D$26,L16+'2. CALCUL TAUX OCTROI CV'!$D$10,'2. CALCUL TAUX OCTROI CV'!$D$10)</f>
        <v>0</v>
      </c>
      <c r="N16" s="12">
        <f>IF(M16+'2. CALCUL TAUX OCTROI CV'!$D$10&lt;='2. CALCUL TAUX OCTROI CV'!$D$26,M16+'2. CALCUL TAUX OCTROI CV'!$D$10,'2. CALCUL TAUX OCTROI CV'!$D$10)</f>
        <v>0</v>
      </c>
      <c r="O16" s="12">
        <f>IF(N16+'2. CALCUL TAUX OCTROI CV'!$D$10&lt;='2. CALCUL TAUX OCTROI CV'!$D$26,N16+'2. CALCUL TAUX OCTROI CV'!$D$10,'2. CALCUL TAUX OCTROI CV'!$D$10)</f>
        <v>0</v>
      </c>
      <c r="P16" s="12">
        <f>IF(O16+'2. CALCUL TAUX OCTROI CV'!$D$10&lt;='2. CALCUL TAUX OCTROI CV'!$D$26,O16+'2. CALCUL TAUX OCTROI CV'!$D$10,'2. CALCUL TAUX OCTROI CV'!$D$10)</f>
        <v>0</v>
      </c>
      <c r="Q16" s="12">
        <f>IF(P16+'2. CALCUL TAUX OCTROI CV'!$D$10&lt;='2. CALCUL TAUX OCTROI CV'!$D$26,P16+'2. CALCUL TAUX OCTROI CV'!$D$10,'2. CALCUL TAUX OCTROI CV'!$D$10)</f>
        <v>0</v>
      </c>
      <c r="R16" s="12">
        <f>IF(Q16+'2. CALCUL TAUX OCTROI CV'!$D$10&lt;='2. CALCUL TAUX OCTROI CV'!$D$26,Q16+'2. CALCUL TAUX OCTROI CV'!$D$10,'2. CALCUL TAUX OCTROI CV'!$D$10)</f>
        <v>0</v>
      </c>
      <c r="S16" s="12">
        <f>IF(R16+'2. CALCUL TAUX OCTROI CV'!$D$10&lt;='2. CALCUL TAUX OCTROI CV'!$D$26,R16+'2. CALCUL TAUX OCTROI CV'!$D$10,'2. CALCUL TAUX OCTROI CV'!$D$10)</f>
        <v>0</v>
      </c>
      <c r="T16" s="12">
        <f>IF(S16+'2. CALCUL TAUX OCTROI CV'!$D$10&lt;='2. CALCUL TAUX OCTROI CV'!$D$26,S16+'2. CALCUL TAUX OCTROI CV'!$D$10,'2. CALCUL TAUX OCTROI CV'!$D$10)</f>
        <v>0</v>
      </c>
      <c r="U16" s="12">
        <f>IF(T16+'2. CALCUL TAUX OCTROI CV'!$D$10&lt;='2. CALCUL TAUX OCTROI CV'!$D$26,T16+'2. CALCUL TAUX OCTROI CV'!$D$10,'2. CALCUL TAUX OCTROI CV'!$D$10)</f>
        <v>0</v>
      </c>
      <c r="V16" s="12">
        <f>IF(U16+'2. CALCUL TAUX OCTROI CV'!$D$10&lt;='2. CALCUL TAUX OCTROI CV'!$D$26,U16+'2. CALCUL TAUX OCTROI CV'!$D$10,'2. CALCUL TAUX OCTROI CV'!$D$10)</f>
        <v>0</v>
      </c>
      <c r="W16" s="12">
        <f>IF(V16+'2. CALCUL TAUX OCTROI CV'!$D$10&lt;='2. CALCUL TAUX OCTROI CV'!$D$26,V16+'2. CALCUL TAUX OCTROI CV'!$D$10,'2. CALCUL TAUX OCTROI CV'!$D$10)</f>
        <v>0</v>
      </c>
      <c r="X16" s="12">
        <f>IF(W16+'2. CALCUL TAUX OCTROI CV'!$D$10&lt;='2. CALCUL TAUX OCTROI CV'!$D$26,W16+'2. CALCUL TAUX OCTROI CV'!$D$10,'2. CALCUL TAUX OCTROI CV'!$D$10)</f>
        <v>0</v>
      </c>
      <c r="Y16" s="12">
        <f>IF(X16+'2. CALCUL TAUX OCTROI CV'!$D$10&lt;='2. CALCUL TAUX OCTROI CV'!$D$26,X16+'2. CALCUL TAUX OCTROI CV'!$D$10,'2. CALCUL TAUX OCTROI CV'!$D$10)</f>
        <v>0</v>
      </c>
      <c r="Z16" s="12">
        <f>IF(Y16+'2. CALCUL TAUX OCTROI CV'!$D$10&lt;='2. CALCUL TAUX OCTROI CV'!$D$26,Y16+'2. CALCUL TAUX OCTROI CV'!$D$10,'2. CALCUL TAUX OCTROI CV'!$D$10)</f>
        <v>0</v>
      </c>
      <c r="AA16" s="12">
        <f>IF(Z16+'2. CALCUL TAUX OCTROI CV'!$D$10&lt;='2. CALCUL TAUX OCTROI CV'!$D$26,Z16+'2. CALCUL TAUX OCTROI CV'!$D$10,'2. CALCUL TAUX OCTROI CV'!$D$10)</f>
        <v>0</v>
      </c>
      <c r="AB16" s="12">
        <f>IF(AA16+'2. CALCUL TAUX OCTROI CV'!$D$10&lt;='2. CALCUL TAUX OCTROI CV'!$D$26,AA16+'2. CALCUL TAUX OCTROI CV'!$D$10,'2. CALCUL TAUX OCTROI CV'!$D$10)</f>
        <v>0</v>
      </c>
      <c r="AC16" s="12">
        <f>IF(AB16+'2. CALCUL TAUX OCTROI CV'!$D$10&lt;='2. CALCUL TAUX OCTROI CV'!$D$26,AB16+'2. CALCUL TAUX OCTROI CV'!$D$10,'2. CALCUL TAUX OCTROI CV'!$D$10)</f>
        <v>0</v>
      </c>
      <c r="AD16" s="12">
        <f>IF(AC16+'2. CALCUL TAUX OCTROI CV'!$D$10&lt;='2. CALCUL TAUX OCTROI CV'!$D$26,AC16+'2. CALCUL TAUX OCTROI CV'!$D$10,'2. CALCUL TAUX OCTROI CV'!$D$10)</f>
        <v>0</v>
      </c>
      <c r="AE16" s="12">
        <f>IF(AD16+'2. CALCUL TAUX OCTROI CV'!$D$10&lt;='2. CALCUL TAUX OCTROI CV'!$D$26,AD16+'2. CALCUL TAUX OCTROI CV'!$D$10,'2. CALCUL TAUX OCTROI CV'!$D$10)</f>
        <v>0</v>
      </c>
      <c r="AF16" s="12">
        <f>IF(AE16+'2. CALCUL TAUX OCTROI CV'!$D$10&lt;='2. CALCUL TAUX OCTROI CV'!$D$26,AE16+'2. CALCUL TAUX OCTROI CV'!$D$10,'2. CALCUL TAUX OCTROI CV'!$D$10)</f>
        <v>0</v>
      </c>
      <c r="AG16" s="12">
        <f>IF(AF16+'2. CALCUL TAUX OCTROI CV'!$D$10&lt;='2. CALCUL TAUX OCTROI CV'!$D$26,AF16+'2. CALCUL TAUX OCTROI CV'!$D$10,'2. CALCUL TAUX OCTROI CV'!$D$10)</f>
        <v>0</v>
      </c>
      <c r="AH16" s="12">
        <f>IF(AG16+'2. CALCUL TAUX OCTROI CV'!$D$10&lt;='2. CALCUL TAUX OCTROI CV'!$D$26,AG16+'2. CALCUL TAUX OCTROI CV'!$D$10,'2. CALCUL TAUX OCTROI CV'!$D$10)</f>
        <v>0</v>
      </c>
      <c r="AI16" s="12">
        <f>IF(AH16+'2. CALCUL TAUX OCTROI CV'!$D$10&lt;='2. CALCUL TAUX OCTROI CV'!$D$26,AH16+'2. CALCUL TAUX OCTROI CV'!$D$10,'2. CALCUL TAUX OCTROI CV'!$D$10)</f>
        <v>0</v>
      </c>
      <c r="AJ16" s="12">
        <f>IF(AI16+'2. CALCUL TAUX OCTROI CV'!$D$10&lt;='2. CALCUL TAUX OCTROI CV'!$D$26,AI16+'2. CALCUL TAUX OCTROI CV'!$D$10,'2. CALCUL TAUX OCTROI CV'!$D$10)</f>
        <v>0</v>
      </c>
      <c r="AK16" s="12">
        <f>IF(AJ16+'2. CALCUL TAUX OCTROI CV'!$D$10&lt;='2. CALCUL TAUX OCTROI CV'!$D$26,AJ16+'2. CALCUL TAUX OCTROI CV'!$D$10,'2. CALCUL TAUX OCTROI CV'!$D$10)</f>
        <v>0</v>
      </c>
      <c r="AL16" s="12">
        <f>IF(AK16+'2. CALCUL TAUX OCTROI CV'!$D$10&lt;='2. CALCUL TAUX OCTROI CV'!$D$26,AK16+'2. CALCUL TAUX OCTROI CV'!$D$10,'2. CALCUL TAUX OCTROI CV'!$D$10)</f>
        <v>0</v>
      </c>
      <c r="AM16" s="12">
        <f>IF(AL16+'2. CALCUL TAUX OCTROI CV'!$D$10&lt;='2. CALCUL TAUX OCTROI CV'!$D$26,AL16+'2. CALCUL TAUX OCTROI CV'!$D$10,'2. CALCUL TAUX OCTROI CV'!$D$10)</f>
        <v>0</v>
      </c>
    </row>
    <row r="17" spans="1:40">
      <c r="A17" s="9"/>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row>
    <row r="18" spans="1:40">
      <c r="D18" s="12"/>
      <c r="E18" s="12"/>
      <c r="F18" s="17"/>
      <c r="G18" s="12"/>
      <c r="H18" s="12"/>
      <c r="I18" s="12"/>
      <c r="J18" s="12"/>
      <c r="K18" s="12"/>
      <c r="L18" s="12"/>
      <c r="M18" s="12"/>
      <c r="N18" s="12"/>
      <c r="O18" s="12"/>
      <c r="P18" s="12"/>
      <c r="Q18" s="12"/>
      <c r="R18" s="12"/>
      <c r="S18" s="12"/>
      <c r="T18" s="12"/>
      <c r="U18" s="12"/>
      <c r="V18" s="12"/>
      <c r="W18" s="12"/>
      <c r="X18" s="12"/>
      <c r="Y18" s="12"/>
      <c r="Z18" s="12"/>
      <c r="AA18" s="12"/>
      <c r="AB18" s="12"/>
      <c r="AC18" s="12"/>
    </row>
    <row r="19" spans="1:40" s="3" customFormat="1">
      <c r="A19" s="70" t="s">
        <v>188</v>
      </c>
      <c r="B19" s="59" t="s">
        <v>189</v>
      </c>
      <c r="C19" s="60" t="s">
        <v>51</v>
      </c>
      <c r="D19" s="59">
        <v>0</v>
      </c>
      <c r="E19" s="59">
        <v>1</v>
      </c>
      <c r="F19" s="59">
        <v>2</v>
      </c>
      <c r="G19" s="59">
        <v>3</v>
      </c>
      <c r="H19" s="59">
        <v>4</v>
      </c>
      <c r="I19" s="59">
        <v>5</v>
      </c>
      <c r="J19" s="59">
        <f>I19+1</f>
        <v>6</v>
      </c>
      <c r="K19" s="59">
        <f t="shared" ref="K19:R19" si="26">J19+1</f>
        <v>7</v>
      </c>
      <c r="L19" s="59">
        <f t="shared" si="26"/>
        <v>8</v>
      </c>
      <c r="M19" s="59">
        <f t="shared" si="26"/>
        <v>9</v>
      </c>
      <c r="N19" s="60">
        <f t="shared" si="26"/>
        <v>10</v>
      </c>
      <c r="O19" s="59">
        <f t="shared" si="26"/>
        <v>11</v>
      </c>
      <c r="P19" s="59">
        <f t="shared" si="26"/>
        <v>12</v>
      </c>
      <c r="Q19" s="59">
        <f t="shared" si="26"/>
        <v>13</v>
      </c>
      <c r="R19" s="59">
        <f t="shared" si="26"/>
        <v>14</v>
      </c>
      <c r="S19" s="71">
        <v>15</v>
      </c>
      <c r="T19" s="72">
        <f>S19+1</f>
        <v>16</v>
      </c>
      <c r="U19" s="72">
        <f t="shared" ref="U19:W19" si="27">T19+1</f>
        <v>17</v>
      </c>
      <c r="V19" s="72">
        <f t="shared" si="27"/>
        <v>18</v>
      </c>
      <c r="W19" s="72">
        <f t="shared" si="27"/>
        <v>19</v>
      </c>
      <c r="X19" s="71">
        <f>W19+1</f>
        <v>20</v>
      </c>
      <c r="Y19" s="72">
        <f t="shared" ref="Y19:AC19" si="28">X19+1</f>
        <v>21</v>
      </c>
      <c r="Z19" s="72">
        <f t="shared" si="28"/>
        <v>22</v>
      </c>
      <c r="AA19" s="72">
        <f t="shared" si="28"/>
        <v>23</v>
      </c>
      <c r="AB19" s="72">
        <f t="shared" si="28"/>
        <v>24</v>
      </c>
      <c r="AC19" s="71">
        <f t="shared" si="28"/>
        <v>25</v>
      </c>
      <c r="AD19" s="72">
        <f t="shared" ref="AD19" si="29">AC19+1</f>
        <v>26</v>
      </c>
      <c r="AE19" s="72">
        <f t="shared" ref="AE19" si="30">AD19+1</f>
        <v>27</v>
      </c>
      <c r="AF19" s="72">
        <f t="shared" ref="AF19" si="31">AE19+1</f>
        <v>28</v>
      </c>
      <c r="AG19" s="72">
        <f t="shared" ref="AG19" si="32">AF19+1</f>
        <v>29</v>
      </c>
      <c r="AH19" s="71">
        <f t="shared" ref="AH19" si="33">AG19+1</f>
        <v>30</v>
      </c>
      <c r="AI19" s="72">
        <f t="shared" ref="AI19" si="34">AH19+1</f>
        <v>31</v>
      </c>
      <c r="AJ19" s="72">
        <f t="shared" ref="AJ19" si="35">AI19+1</f>
        <v>32</v>
      </c>
      <c r="AK19" s="72">
        <f t="shared" ref="AK19" si="36">AJ19+1</f>
        <v>33</v>
      </c>
      <c r="AL19" s="72">
        <f t="shared" ref="AL19" si="37">AK19+1</f>
        <v>34</v>
      </c>
      <c r="AM19" s="71">
        <f t="shared" ref="AM19" si="38">AL19+1</f>
        <v>35</v>
      </c>
      <c r="AN19" s="2"/>
    </row>
    <row r="20" spans="1:40">
      <c r="A20" s="62" t="s">
        <v>173</v>
      </c>
      <c r="B20" s="7" t="s">
        <v>174</v>
      </c>
      <c r="C20" s="21" t="s">
        <v>175</v>
      </c>
      <c r="D20" s="73">
        <v>1</v>
      </c>
      <c r="E20" s="73">
        <f>SUM($E3:E3)</f>
        <v>1</v>
      </c>
      <c r="F20" s="73">
        <f>SUM($E3:F3)</f>
        <v>2</v>
      </c>
      <c r="G20" s="73">
        <f>SUM($E3:G3)</f>
        <v>3</v>
      </c>
      <c r="H20" s="73">
        <f>SUM($E3:H3)</f>
        <v>4</v>
      </c>
      <c r="I20" s="73">
        <f>SUM($E3:I3)</f>
        <v>5</v>
      </c>
      <c r="J20" s="73">
        <f>SUM($E3:J3)</f>
        <v>6</v>
      </c>
      <c r="K20" s="73">
        <f>SUM($E3:K3)</f>
        <v>7</v>
      </c>
      <c r="L20" s="73">
        <f>SUM($E3:L3)</f>
        <v>8</v>
      </c>
      <c r="M20" s="73">
        <f>SUM($E3:M3)</f>
        <v>9</v>
      </c>
      <c r="N20" s="56">
        <f>SUM($E3:N3)</f>
        <v>10</v>
      </c>
      <c r="O20" s="73">
        <f>SUM($E3:O3)</f>
        <v>11</v>
      </c>
      <c r="P20" s="73">
        <f>SUM($E3:P3)</f>
        <v>12</v>
      </c>
      <c r="Q20" s="73">
        <f>SUM($E3:Q3)</f>
        <v>13</v>
      </c>
      <c r="R20" s="73">
        <f>SUM($E3:R3)</f>
        <v>14</v>
      </c>
      <c r="S20" s="56">
        <f>SUM($E3:S3)</f>
        <v>15</v>
      </c>
      <c r="T20" s="73">
        <f>SUM($E3:T3)</f>
        <v>16</v>
      </c>
      <c r="U20" s="73">
        <f>SUM($E3:U3)</f>
        <v>17</v>
      </c>
      <c r="V20" s="73">
        <f>SUM($E3:V3)</f>
        <v>18</v>
      </c>
      <c r="W20" s="73">
        <f>SUM($E3:W3)</f>
        <v>19</v>
      </c>
      <c r="X20" s="56">
        <f>SUM($E3:X3)</f>
        <v>20</v>
      </c>
      <c r="Y20" s="73">
        <f>SUM($E3:Y3)</f>
        <v>21</v>
      </c>
      <c r="Z20" s="73">
        <f>SUM($E3:Z3)</f>
        <v>22</v>
      </c>
      <c r="AA20" s="73">
        <f>SUM($E3:AA3)</f>
        <v>23</v>
      </c>
      <c r="AB20" s="73">
        <f>SUM($E3:AB3)</f>
        <v>24</v>
      </c>
      <c r="AC20" s="56">
        <f>SUM($E3:AC3)</f>
        <v>25</v>
      </c>
      <c r="AD20" s="73">
        <f>SUM($E3:AD3)</f>
        <v>26</v>
      </c>
      <c r="AE20" s="73">
        <f>SUM($E3:AE3)</f>
        <v>27</v>
      </c>
      <c r="AF20" s="73">
        <f>SUM($E3:AF3)</f>
        <v>28</v>
      </c>
      <c r="AG20" s="73">
        <f>SUM($E3:AG3)</f>
        <v>29</v>
      </c>
      <c r="AH20" s="56">
        <f>SUM($E3:AH3)</f>
        <v>30</v>
      </c>
      <c r="AI20" s="73">
        <f>SUM($E3:AI3)</f>
        <v>31</v>
      </c>
      <c r="AJ20" s="73">
        <f>SUM($E3:AJ3)</f>
        <v>32</v>
      </c>
      <c r="AK20" s="73">
        <f>SUM($E3:AK3)</f>
        <v>33</v>
      </c>
      <c r="AL20" s="73">
        <f>SUM($E3:AL3)</f>
        <v>34</v>
      </c>
      <c r="AM20" s="56">
        <f>SUM($E3:AM3)</f>
        <v>35</v>
      </c>
    </row>
    <row r="21" spans="1:40">
      <c r="A21" s="62"/>
      <c r="C21" s="21"/>
      <c r="N21" s="21"/>
      <c r="S21" s="56"/>
      <c r="T21" s="73"/>
      <c r="U21" s="73"/>
      <c r="V21" s="73"/>
      <c r="W21" s="73"/>
      <c r="X21" s="56"/>
      <c r="Y21" s="73"/>
      <c r="Z21" s="73"/>
      <c r="AA21" s="73"/>
      <c r="AB21" s="73"/>
      <c r="AC21" s="56"/>
      <c r="AD21" s="73"/>
      <c r="AE21" s="73"/>
      <c r="AF21" s="73"/>
      <c r="AG21" s="73"/>
      <c r="AH21" s="56"/>
      <c r="AI21" s="73"/>
      <c r="AJ21" s="73"/>
      <c r="AK21" s="73"/>
      <c r="AL21" s="73"/>
      <c r="AM21" s="56"/>
    </row>
    <row r="22" spans="1:40">
      <c r="A22" s="62" t="s">
        <v>176</v>
      </c>
      <c r="B22" s="7" t="s">
        <v>177</v>
      </c>
      <c r="C22" s="21" t="s">
        <v>178</v>
      </c>
      <c r="D22" s="12">
        <f>IFERROR(D23/'2. CALCUL TAUX OCTROI CV'!$D$11,0)</f>
        <v>0</v>
      </c>
      <c r="E22" s="12">
        <f>IFERROR(E23/'2. CALCUL TAUX OCTROI CV'!$D$11,0)</f>
        <v>0</v>
      </c>
      <c r="F22" s="12">
        <f>IFERROR(F23/'2. CALCUL TAUX OCTROI CV'!$D$11,0)</f>
        <v>0</v>
      </c>
      <c r="G22" s="12">
        <f>IFERROR(G23/'2. CALCUL TAUX OCTROI CV'!$D$11,0)</f>
        <v>0</v>
      </c>
      <c r="H22" s="12">
        <f>IFERROR(H23/'2. CALCUL TAUX OCTROI CV'!$D$11,0)</f>
        <v>0</v>
      </c>
      <c r="I22" s="12">
        <f>IFERROR(I23/'2. CALCUL TAUX OCTROI CV'!$D$11,0)</f>
        <v>0</v>
      </c>
      <c r="J22" s="12">
        <f>IFERROR(J23/'2. CALCUL TAUX OCTROI CV'!$D$11,0)</f>
        <v>0</v>
      </c>
      <c r="K22" s="12">
        <f>IFERROR(K23/'2. CALCUL TAUX OCTROI CV'!$D$11,0)</f>
        <v>0</v>
      </c>
      <c r="L22" s="12">
        <f>IFERROR(L23/'2. CALCUL TAUX OCTROI CV'!$D$11,0)</f>
        <v>0</v>
      </c>
      <c r="M22" s="12">
        <f>IFERROR(M23/'2. CALCUL TAUX OCTROI CV'!$D$11,0)</f>
        <v>0</v>
      </c>
      <c r="N22" s="25">
        <f>IFERROR(N23/'2. CALCUL TAUX OCTROI CV'!$D$11,0)</f>
        <v>0</v>
      </c>
      <c r="O22" s="12">
        <f>IFERROR(O23/'2. CALCUL TAUX OCTROI CV'!$D$11,0)</f>
        <v>0</v>
      </c>
      <c r="P22" s="12">
        <f>IFERROR(P23/'2. CALCUL TAUX OCTROI CV'!$D$11,0)</f>
        <v>0</v>
      </c>
      <c r="Q22" s="12">
        <f>IFERROR(Q23/'2. CALCUL TAUX OCTROI CV'!$D$11,0)</f>
        <v>0</v>
      </c>
      <c r="R22" s="12">
        <f>IFERROR(R23/'2. CALCUL TAUX OCTROI CV'!$D$11,0)</f>
        <v>0</v>
      </c>
      <c r="S22" s="25">
        <f>IFERROR(S23/'2. CALCUL TAUX OCTROI CV'!$D$11,0)</f>
        <v>0</v>
      </c>
      <c r="T22" s="12">
        <f>IFERROR(T23/'2. CALCUL TAUX OCTROI CV'!$D$11,0)</f>
        <v>0</v>
      </c>
      <c r="U22" s="12">
        <f>IFERROR(U23/'2. CALCUL TAUX OCTROI CV'!$D$11,0)</f>
        <v>0</v>
      </c>
      <c r="V22" s="12">
        <f>IFERROR(V23/'2. CALCUL TAUX OCTROI CV'!$D$11,0)</f>
        <v>0</v>
      </c>
      <c r="W22" s="12">
        <f>IFERROR(W23/'2. CALCUL TAUX OCTROI CV'!$D$11,0)</f>
        <v>0</v>
      </c>
      <c r="X22" s="25">
        <f>IFERROR(X23/'2. CALCUL TAUX OCTROI CV'!$D$11,0)</f>
        <v>0</v>
      </c>
      <c r="Y22" s="12">
        <f>IFERROR(Y23/'2. CALCUL TAUX OCTROI CV'!$D$11,0)</f>
        <v>0</v>
      </c>
      <c r="Z22" s="12">
        <f>IFERROR(Z23/'2. CALCUL TAUX OCTROI CV'!$D$11,0)</f>
        <v>0</v>
      </c>
      <c r="AA22" s="12">
        <f>IFERROR(AA23/'2. CALCUL TAUX OCTROI CV'!$D$11,0)</f>
        <v>0</v>
      </c>
      <c r="AB22" s="12">
        <f>IFERROR(AB23/'2. CALCUL TAUX OCTROI CV'!$D$11,0)</f>
        <v>0</v>
      </c>
      <c r="AC22" s="25">
        <f>IFERROR(AC23/'2. CALCUL TAUX OCTROI CV'!$D$11,0)</f>
        <v>0</v>
      </c>
      <c r="AD22" s="12">
        <f>IFERROR(AD23/'2. CALCUL TAUX OCTROI CV'!$D$11,0)</f>
        <v>0</v>
      </c>
      <c r="AE22" s="12">
        <f>IFERROR(AE23/'2. CALCUL TAUX OCTROI CV'!$D$11,0)</f>
        <v>0</v>
      </c>
      <c r="AF22" s="12">
        <f>IFERROR(AF23/'2. CALCUL TAUX OCTROI CV'!$D$11,0)</f>
        <v>0</v>
      </c>
      <c r="AG22" s="12">
        <f>IFERROR(AG23/'2. CALCUL TAUX OCTROI CV'!$D$11,0)</f>
        <v>0</v>
      </c>
      <c r="AH22" s="25">
        <f>IFERROR(AH23/'2. CALCUL TAUX OCTROI CV'!$D$11,0)</f>
        <v>0</v>
      </c>
      <c r="AI22" s="12">
        <f>IFERROR(AI23/'2. CALCUL TAUX OCTROI CV'!$D$11,0)</f>
        <v>0</v>
      </c>
      <c r="AJ22" s="12">
        <f>IFERROR(AJ23/'2. CALCUL TAUX OCTROI CV'!$D$11,0)</f>
        <v>0</v>
      </c>
      <c r="AK22" s="12">
        <f>IFERROR(AK23/'2. CALCUL TAUX OCTROI CV'!$D$11,0)</f>
        <v>0</v>
      </c>
      <c r="AL22" s="12">
        <f>IFERROR(AL23/'2. CALCUL TAUX OCTROI CV'!$D$11,0)</f>
        <v>0</v>
      </c>
      <c r="AM22" s="25">
        <f>IFERROR(AM23/'2. CALCUL TAUX OCTROI CV'!$D$11,0)</f>
        <v>0</v>
      </c>
    </row>
    <row r="23" spans="1:40">
      <c r="A23" s="62" t="s">
        <v>179</v>
      </c>
      <c r="B23" s="7" t="s">
        <v>180</v>
      </c>
      <c r="C23" s="21" t="s">
        <v>181</v>
      </c>
      <c r="D23" s="12">
        <f>SUM($D6:D6)</f>
        <v>0</v>
      </c>
      <c r="E23" s="12">
        <f>SUM($D6:E6)</f>
        <v>0</v>
      </c>
      <c r="F23" s="12">
        <f>SUM($D6:F6)</f>
        <v>0</v>
      </c>
      <c r="G23" s="12">
        <f>SUM($D6:G6)</f>
        <v>0</v>
      </c>
      <c r="H23" s="12">
        <f>SUM($D6:H6)</f>
        <v>0</v>
      </c>
      <c r="I23" s="12">
        <f>SUM($D6:I6)</f>
        <v>0</v>
      </c>
      <c r="J23" s="12">
        <f>SUM($D6:J6)</f>
        <v>0</v>
      </c>
      <c r="K23" s="12">
        <f>SUM($D6:K6)</f>
        <v>0</v>
      </c>
      <c r="L23" s="12">
        <f>SUM($D6:L6)</f>
        <v>0</v>
      </c>
      <c r="M23" s="12">
        <f>SUM($D6:M6)</f>
        <v>0</v>
      </c>
      <c r="N23" s="25">
        <f>SUM($D6:N6)</f>
        <v>0</v>
      </c>
      <c r="O23" s="12">
        <f>SUM($D6:O6)</f>
        <v>0</v>
      </c>
      <c r="P23" s="12">
        <f>SUM($D6:P6)</f>
        <v>0</v>
      </c>
      <c r="Q23" s="12">
        <f>SUM($D6:Q6)</f>
        <v>0</v>
      </c>
      <c r="R23" s="12">
        <f>SUM($D6:R6)</f>
        <v>0</v>
      </c>
      <c r="S23" s="25">
        <f>SUM($D6:S6)</f>
        <v>0</v>
      </c>
      <c r="T23" s="12">
        <f>SUM($D6:T6)</f>
        <v>0</v>
      </c>
      <c r="U23" s="12">
        <f>SUM($D6:U6)</f>
        <v>0</v>
      </c>
      <c r="V23" s="12">
        <f>SUM($D6:V6)</f>
        <v>0</v>
      </c>
      <c r="W23" s="12">
        <f>SUM($D6:W6)</f>
        <v>0</v>
      </c>
      <c r="X23" s="25">
        <f>SUM($D6:X6)</f>
        <v>0</v>
      </c>
      <c r="Y23" s="12">
        <f>SUM($D6:Y6)</f>
        <v>0</v>
      </c>
      <c r="Z23" s="12">
        <f>SUM($D6:Z6)</f>
        <v>0</v>
      </c>
      <c r="AA23" s="12">
        <f>SUM($D6:AA6)</f>
        <v>0</v>
      </c>
      <c r="AB23" s="12">
        <f>SUM($D6:AB6)</f>
        <v>0</v>
      </c>
      <c r="AC23" s="25">
        <f>SUM($D6:AC6)</f>
        <v>0</v>
      </c>
      <c r="AD23" s="12">
        <f>SUM($D6:AD6)</f>
        <v>0</v>
      </c>
      <c r="AE23" s="12">
        <f>SUM($D6:AE6)</f>
        <v>0</v>
      </c>
      <c r="AF23" s="12">
        <f>SUM($D6:AF6)</f>
        <v>0</v>
      </c>
      <c r="AG23" s="12">
        <f>SUM($D6:AG6)</f>
        <v>0</v>
      </c>
      <c r="AH23" s="25">
        <f>SUM($D6:AH6)</f>
        <v>0</v>
      </c>
      <c r="AI23" s="12">
        <f>SUM($D6:AI6)</f>
        <v>0</v>
      </c>
      <c r="AJ23" s="12">
        <f>SUM($D6:AJ6)</f>
        <v>0</v>
      </c>
      <c r="AK23" s="12">
        <f>SUM($D6:AK6)</f>
        <v>0</v>
      </c>
      <c r="AL23" s="12">
        <f>SUM($D6:AL6)</f>
        <v>0</v>
      </c>
      <c r="AM23" s="25">
        <f>SUM($D6:AM6)</f>
        <v>0</v>
      </c>
    </row>
    <row r="24" spans="1:40">
      <c r="A24" s="62" t="s">
        <v>182</v>
      </c>
      <c r="B24" s="7" t="s">
        <v>183</v>
      </c>
      <c r="C24" s="21" t="s">
        <v>184</v>
      </c>
      <c r="D24" s="12">
        <f>IFERROR('2. CALCUL TAUX OCTROI CV'!$D$12*D22,0)</f>
        <v>0</v>
      </c>
      <c r="E24" s="12">
        <f>IFERROR('2. CALCUL TAUX OCTROI CV'!$D$12*E22,0)</f>
        <v>0</v>
      </c>
      <c r="F24" s="12">
        <f>IFERROR('2. CALCUL TAUX OCTROI CV'!$D$12*F22,0)</f>
        <v>0</v>
      </c>
      <c r="G24" s="12">
        <f>IFERROR('2. CALCUL TAUX OCTROI CV'!$D$12*G22,0)</f>
        <v>0</v>
      </c>
      <c r="H24" s="12">
        <f>IFERROR('2. CALCUL TAUX OCTROI CV'!$D$12*H22,0)</f>
        <v>0</v>
      </c>
      <c r="I24" s="12">
        <f>IFERROR('2. CALCUL TAUX OCTROI CV'!$D$12*I22,0)</f>
        <v>0</v>
      </c>
      <c r="J24" s="12">
        <f>IFERROR('2. CALCUL TAUX OCTROI CV'!$D$12*J22,0)</f>
        <v>0</v>
      </c>
      <c r="K24" s="12">
        <f>IFERROR('2. CALCUL TAUX OCTROI CV'!$D$12*K22,0)</f>
        <v>0</v>
      </c>
      <c r="L24" s="12">
        <f>IFERROR('2. CALCUL TAUX OCTROI CV'!$D$12*L22,0)</f>
        <v>0</v>
      </c>
      <c r="M24" s="12">
        <f>IFERROR('2. CALCUL TAUX OCTROI CV'!$D$12*M22,0)</f>
        <v>0</v>
      </c>
      <c r="N24" s="25">
        <f>IFERROR('2. CALCUL TAUX OCTROI CV'!$D$12*N22,0)</f>
        <v>0</v>
      </c>
      <c r="O24" s="12">
        <f>IFERROR('2. CALCUL TAUX OCTROI CV'!$D$12*O22,0)</f>
        <v>0</v>
      </c>
      <c r="P24" s="12">
        <f>IFERROR('2. CALCUL TAUX OCTROI CV'!$D$12*P22,0)</f>
        <v>0</v>
      </c>
      <c r="Q24" s="12">
        <f>IFERROR('2. CALCUL TAUX OCTROI CV'!$D$12*Q22,0)</f>
        <v>0</v>
      </c>
      <c r="R24" s="12">
        <f>IFERROR('2. CALCUL TAUX OCTROI CV'!$D$12*R22,0)</f>
        <v>0</v>
      </c>
      <c r="S24" s="25">
        <f>IFERROR('2. CALCUL TAUX OCTROI CV'!$D$12*S22,0)</f>
        <v>0</v>
      </c>
      <c r="T24" s="12">
        <f>IFERROR('2. CALCUL TAUX OCTROI CV'!$D$12*T22,0)</f>
        <v>0</v>
      </c>
      <c r="U24" s="12">
        <f>IFERROR('2. CALCUL TAUX OCTROI CV'!$D$12*U22,0)</f>
        <v>0</v>
      </c>
      <c r="V24" s="12">
        <f>IFERROR('2. CALCUL TAUX OCTROI CV'!$D$12*V22,0)</f>
        <v>0</v>
      </c>
      <c r="W24" s="12">
        <f>IFERROR('2. CALCUL TAUX OCTROI CV'!$D$12*W22,0)</f>
        <v>0</v>
      </c>
      <c r="X24" s="25">
        <f>IFERROR('2. CALCUL TAUX OCTROI CV'!$D$12*X22,0)</f>
        <v>0</v>
      </c>
      <c r="Y24" s="12">
        <f>IFERROR('2. CALCUL TAUX OCTROI CV'!$D$12*Y22,0)</f>
        <v>0</v>
      </c>
      <c r="Z24" s="12">
        <f>IFERROR('2. CALCUL TAUX OCTROI CV'!$D$12*Z22,0)</f>
        <v>0</v>
      </c>
      <c r="AA24" s="12">
        <f>IFERROR('2. CALCUL TAUX OCTROI CV'!$D$12*AA22,0)</f>
        <v>0</v>
      </c>
      <c r="AB24" s="12">
        <f>IFERROR('2. CALCUL TAUX OCTROI CV'!$D$12*AB22,0)</f>
        <v>0</v>
      </c>
      <c r="AC24" s="25">
        <f>IFERROR('2. CALCUL TAUX OCTROI CV'!$D$12*AC22,0)</f>
        <v>0</v>
      </c>
      <c r="AD24" s="12">
        <f>IFERROR('2. CALCUL TAUX OCTROI CV'!$D$12*AD22,0)</f>
        <v>0</v>
      </c>
      <c r="AE24" s="12">
        <f>IFERROR('2. CALCUL TAUX OCTROI CV'!$D$12*AE22,0)</f>
        <v>0</v>
      </c>
      <c r="AF24" s="12">
        <f>IFERROR('2. CALCUL TAUX OCTROI CV'!$D$12*AF22,0)</f>
        <v>0</v>
      </c>
      <c r="AG24" s="12">
        <f>IFERROR('2. CALCUL TAUX OCTROI CV'!$D$12*AG22,0)</f>
        <v>0</v>
      </c>
      <c r="AH24" s="25">
        <f>IFERROR('2. CALCUL TAUX OCTROI CV'!$D$12*AH22,0)</f>
        <v>0</v>
      </c>
      <c r="AI24" s="12">
        <f>IFERROR('2. CALCUL TAUX OCTROI CV'!$D$12*AI22,0)</f>
        <v>0</v>
      </c>
      <c r="AJ24" s="12">
        <f>IFERROR('2. CALCUL TAUX OCTROI CV'!$D$12*AJ22,0)</f>
        <v>0</v>
      </c>
      <c r="AK24" s="12">
        <f>IFERROR('2. CALCUL TAUX OCTROI CV'!$D$12*AK22,0)</f>
        <v>0</v>
      </c>
      <c r="AL24" s="12">
        <f>IFERROR('2. CALCUL TAUX OCTROI CV'!$D$12*AL22,0)</f>
        <v>0</v>
      </c>
      <c r="AM24" s="25">
        <f>IFERROR('2. CALCUL TAUX OCTROI CV'!$D$12*AM22,0)</f>
        <v>0</v>
      </c>
    </row>
    <row r="25" spans="1:40">
      <c r="A25" s="62"/>
      <c r="C25" s="21"/>
      <c r="N25" s="21"/>
      <c r="S25" s="56"/>
      <c r="T25" s="73"/>
      <c r="U25" s="73"/>
      <c r="V25" s="73"/>
      <c r="W25" s="73"/>
      <c r="X25" s="56"/>
      <c r="Y25" s="73"/>
      <c r="Z25" s="73"/>
      <c r="AA25" s="73"/>
      <c r="AB25" s="73"/>
      <c r="AC25" s="56"/>
      <c r="AD25" s="73"/>
      <c r="AE25" s="73"/>
      <c r="AF25" s="73"/>
      <c r="AG25" s="73"/>
      <c r="AH25" s="56"/>
      <c r="AI25" s="73"/>
      <c r="AJ25" s="73"/>
      <c r="AK25" s="73"/>
      <c r="AL25" s="73"/>
      <c r="AM25" s="56"/>
    </row>
    <row r="26" spans="1:40">
      <c r="A26" s="62" t="s">
        <v>107</v>
      </c>
      <c r="B26" s="7" t="s">
        <v>108</v>
      </c>
      <c r="C26" s="21" t="s">
        <v>109</v>
      </c>
      <c r="D26" s="12">
        <f>SUM($D9:D9)</f>
        <v>0</v>
      </c>
      <c r="E26" s="12">
        <f>SUM($D9:E9)</f>
        <v>0</v>
      </c>
      <c r="F26" s="12">
        <f>SUM($D9:F9)</f>
        <v>0</v>
      </c>
      <c r="G26" s="12">
        <f>SUM($D9:G9)</f>
        <v>0</v>
      </c>
      <c r="H26" s="12">
        <f>SUM($D9:H9)</f>
        <v>0</v>
      </c>
      <c r="I26" s="12">
        <f>SUM($D9:I9)</f>
        <v>0</v>
      </c>
      <c r="J26" s="12">
        <f>SUM($D9:J9)</f>
        <v>0</v>
      </c>
      <c r="K26" s="12">
        <f>SUM($D9:K9)</f>
        <v>0</v>
      </c>
      <c r="L26" s="12">
        <f>SUM($D9:L9)</f>
        <v>0</v>
      </c>
      <c r="M26" s="12">
        <f>SUM($D9:M9)</f>
        <v>0</v>
      </c>
      <c r="N26" s="25">
        <f>SUM($D9:N9)</f>
        <v>0</v>
      </c>
      <c r="O26" s="12">
        <f>SUM($D9:O9)</f>
        <v>0</v>
      </c>
      <c r="P26" s="12">
        <f>SUM($D9:P9)</f>
        <v>0</v>
      </c>
      <c r="Q26" s="12">
        <f>SUM($D9:Q9)</f>
        <v>0</v>
      </c>
      <c r="R26" s="12">
        <f>SUM($D9:R9)</f>
        <v>0</v>
      </c>
      <c r="S26" s="25">
        <f>SUM($D9:S9)</f>
        <v>0</v>
      </c>
      <c r="T26" s="12">
        <f>SUM($D9:T9)</f>
        <v>0</v>
      </c>
      <c r="U26" s="12">
        <f>SUM($D9:U9)</f>
        <v>0</v>
      </c>
      <c r="V26" s="12">
        <f>SUM($D9:V9)</f>
        <v>0</v>
      </c>
      <c r="W26" s="12">
        <f>SUM($D9:W9)</f>
        <v>0</v>
      </c>
      <c r="X26" s="25">
        <f>SUM($D9:X9)</f>
        <v>0</v>
      </c>
      <c r="Y26" s="12">
        <f>SUM($D9:Y9)</f>
        <v>0</v>
      </c>
      <c r="Z26" s="12">
        <f>SUM($D9:Z9)</f>
        <v>0</v>
      </c>
      <c r="AA26" s="12">
        <f>SUM($D9:AA9)</f>
        <v>0</v>
      </c>
      <c r="AB26" s="12">
        <f>SUM($D9:AB9)</f>
        <v>0</v>
      </c>
      <c r="AC26" s="25">
        <f>SUM($D9:AC9)</f>
        <v>0</v>
      </c>
      <c r="AD26" s="12">
        <f>SUM($D9:AD9)</f>
        <v>0</v>
      </c>
      <c r="AE26" s="12">
        <f>SUM($D9:AE9)</f>
        <v>0</v>
      </c>
      <c r="AF26" s="12">
        <f>SUM($D9:AF9)</f>
        <v>0</v>
      </c>
      <c r="AG26" s="12">
        <f>SUM($D9:AG9)</f>
        <v>0</v>
      </c>
      <c r="AH26" s="25">
        <f>SUM($D9:AH9)</f>
        <v>0</v>
      </c>
      <c r="AI26" s="12">
        <f>SUM($D9:AI9)</f>
        <v>0</v>
      </c>
      <c r="AJ26" s="12">
        <f>SUM($D9:AJ9)</f>
        <v>0</v>
      </c>
      <c r="AK26" s="12">
        <f>SUM($D9:AK9)</f>
        <v>0</v>
      </c>
      <c r="AL26" s="12">
        <f>SUM($D9:AL9)</f>
        <v>0</v>
      </c>
      <c r="AM26" s="25">
        <f>SUM($D9:AM9)</f>
        <v>0</v>
      </c>
    </row>
    <row r="27" spans="1:40">
      <c r="A27" s="62" t="s">
        <v>111</v>
      </c>
      <c r="B27" s="7" t="s">
        <v>112</v>
      </c>
      <c r="C27" s="21" t="s">
        <v>109</v>
      </c>
      <c r="D27" s="12">
        <f>SUM($D10:D10)</f>
        <v>0</v>
      </c>
      <c r="E27" s="12">
        <f>SUM($D10:E10)</f>
        <v>0</v>
      </c>
      <c r="F27" s="12">
        <f>SUM($D10:F10)</f>
        <v>0</v>
      </c>
      <c r="G27" s="12">
        <f>SUM($D10:G10)</f>
        <v>0</v>
      </c>
      <c r="H27" s="12">
        <f>SUM($D10:H10)</f>
        <v>0</v>
      </c>
      <c r="I27" s="12">
        <f>SUM($D10:I10)</f>
        <v>0</v>
      </c>
      <c r="J27" s="12">
        <f>SUM($D10:J10)</f>
        <v>0</v>
      </c>
      <c r="K27" s="12">
        <f>SUM($D10:K10)</f>
        <v>0</v>
      </c>
      <c r="L27" s="12">
        <f>SUM($D10:L10)</f>
        <v>0</v>
      </c>
      <c r="M27" s="12">
        <f>SUM($D10:M10)</f>
        <v>0</v>
      </c>
      <c r="N27" s="25">
        <f>SUM($D10:N10)</f>
        <v>0</v>
      </c>
      <c r="O27" s="12">
        <f>SUM($D10:O10)</f>
        <v>0</v>
      </c>
      <c r="P27" s="12">
        <f>SUM($D10:P10)</f>
        <v>0</v>
      </c>
      <c r="Q27" s="12">
        <f>SUM($D10:Q10)</f>
        <v>0</v>
      </c>
      <c r="R27" s="12">
        <f>SUM($D10:R10)</f>
        <v>0</v>
      </c>
      <c r="S27" s="25">
        <f>SUM($D10:S10)</f>
        <v>0</v>
      </c>
      <c r="T27" s="12">
        <f>SUM($D10:T10)</f>
        <v>0</v>
      </c>
      <c r="U27" s="12">
        <f>SUM($D10:U10)</f>
        <v>0</v>
      </c>
      <c r="V27" s="12">
        <f>SUM($D10:V10)</f>
        <v>0</v>
      </c>
      <c r="W27" s="12">
        <f>SUM($D10:W10)</f>
        <v>0</v>
      </c>
      <c r="X27" s="25">
        <f>SUM($D10:X10)</f>
        <v>0</v>
      </c>
      <c r="Y27" s="12">
        <f>SUM($D10:Y10)</f>
        <v>0</v>
      </c>
      <c r="Z27" s="12">
        <f>SUM($D10:Z10)</f>
        <v>0</v>
      </c>
      <c r="AA27" s="12">
        <f>SUM($D10:AA10)</f>
        <v>0</v>
      </c>
      <c r="AB27" s="12">
        <f>SUM($D10:AB10)</f>
        <v>0</v>
      </c>
      <c r="AC27" s="25">
        <f>SUM($D10:AC10)</f>
        <v>0</v>
      </c>
      <c r="AD27" s="12">
        <f>SUM($D10:AD10)</f>
        <v>0</v>
      </c>
      <c r="AE27" s="12">
        <f>SUM($D10:AE10)</f>
        <v>0</v>
      </c>
      <c r="AF27" s="12">
        <f>SUM($D10:AF10)</f>
        <v>0</v>
      </c>
      <c r="AG27" s="12">
        <f>SUM($D10:AG10)</f>
        <v>0</v>
      </c>
      <c r="AH27" s="25">
        <f>SUM($D10:AH10)</f>
        <v>0</v>
      </c>
      <c r="AI27" s="12">
        <f>SUM($D10:AI10)</f>
        <v>0</v>
      </c>
      <c r="AJ27" s="12">
        <f>SUM($D10:AJ10)</f>
        <v>0</v>
      </c>
      <c r="AK27" s="12">
        <f>SUM($D10:AK10)</f>
        <v>0</v>
      </c>
      <c r="AL27" s="12">
        <f>SUM($D10:AL10)</f>
        <v>0</v>
      </c>
      <c r="AM27" s="25">
        <f>SUM($D10:AM10)</f>
        <v>0</v>
      </c>
    </row>
    <row r="28" spans="1:40">
      <c r="A28" s="62" t="s">
        <v>113</v>
      </c>
      <c r="B28" s="7" t="s">
        <v>114</v>
      </c>
      <c r="C28" s="21" t="s">
        <v>109</v>
      </c>
      <c r="D28" s="12">
        <f>SUM($D11:D11)</f>
        <v>0</v>
      </c>
      <c r="E28" s="12">
        <f>SUM($D11:E11)</f>
        <v>0</v>
      </c>
      <c r="F28" s="12">
        <f>SUM($D11:F11)</f>
        <v>0</v>
      </c>
      <c r="G28" s="12">
        <f>SUM($D11:G11)</f>
        <v>0</v>
      </c>
      <c r="H28" s="12">
        <f>SUM($D11:H11)</f>
        <v>0</v>
      </c>
      <c r="I28" s="12">
        <f>SUM($D11:I11)</f>
        <v>0</v>
      </c>
      <c r="J28" s="12">
        <f>SUM($D11:J11)</f>
        <v>0</v>
      </c>
      <c r="K28" s="12">
        <f>SUM($D11:K11)</f>
        <v>0</v>
      </c>
      <c r="L28" s="12">
        <f>SUM($D11:L11)</f>
        <v>0</v>
      </c>
      <c r="M28" s="12">
        <f>SUM($D11:M11)</f>
        <v>0</v>
      </c>
      <c r="N28" s="25">
        <f>SUM($D11:N11)</f>
        <v>0</v>
      </c>
      <c r="O28" s="12">
        <f>SUM($D11:O11)</f>
        <v>0</v>
      </c>
      <c r="P28" s="12">
        <f>SUM($D11:P11)</f>
        <v>0</v>
      </c>
      <c r="Q28" s="12">
        <f>SUM($D11:Q11)</f>
        <v>0</v>
      </c>
      <c r="R28" s="12">
        <f>SUM($D11:R11)</f>
        <v>0</v>
      </c>
      <c r="S28" s="25">
        <f>SUM($D11:S11)</f>
        <v>0</v>
      </c>
      <c r="T28" s="12">
        <f>SUM($D11:T11)</f>
        <v>0</v>
      </c>
      <c r="U28" s="12">
        <f>SUM($D11:U11)</f>
        <v>0</v>
      </c>
      <c r="V28" s="12">
        <f>SUM($D11:V11)</f>
        <v>0</v>
      </c>
      <c r="W28" s="12">
        <f>SUM($D11:W11)</f>
        <v>0</v>
      </c>
      <c r="X28" s="25">
        <f>SUM($D11:X11)</f>
        <v>0</v>
      </c>
      <c r="Y28" s="12">
        <f>SUM($D11:Y11)</f>
        <v>0</v>
      </c>
      <c r="Z28" s="12">
        <f>SUM($D11:Z11)</f>
        <v>0</v>
      </c>
      <c r="AA28" s="12">
        <f>SUM($D11:AA11)</f>
        <v>0</v>
      </c>
      <c r="AB28" s="12">
        <f>SUM($D11:AB11)</f>
        <v>0</v>
      </c>
      <c r="AC28" s="25">
        <f>SUM($D11:AC11)</f>
        <v>0</v>
      </c>
      <c r="AD28" s="12">
        <f>SUM($D11:AD11)</f>
        <v>0</v>
      </c>
      <c r="AE28" s="12">
        <f>SUM($D11:AE11)</f>
        <v>0</v>
      </c>
      <c r="AF28" s="12">
        <f>SUM($D11:AF11)</f>
        <v>0</v>
      </c>
      <c r="AG28" s="12">
        <f>SUM($D11:AG11)</f>
        <v>0</v>
      </c>
      <c r="AH28" s="25">
        <f>SUM($D11:AH11)</f>
        <v>0</v>
      </c>
      <c r="AI28" s="12">
        <f>SUM($D11:AI11)</f>
        <v>0</v>
      </c>
      <c r="AJ28" s="12">
        <f>SUM($D11:AJ11)</f>
        <v>0</v>
      </c>
      <c r="AK28" s="12">
        <f>SUM($D11:AK11)</f>
        <v>0</v>
      </c>
      <c r="AL28" s="12">
        <f>SUM($D11:AL11)</f>
        <v>0</v>
      </c>
      <c r="AM28" s="25">
        <f>SUM($D11:AM11)</f>
        <v>0</v>
      </c>
    </row>
    <row r="29" spans="1:40">
      <c r="A29" s="62" t="s">
        <v>115</v>
      </c>
      <c r="B29" s="7" t="s">
        <v>116</v>
      </c>
      <c r="C29" s="21" t="s">
        <v>109</v>
      </c>
      <c r="D29" s="12">
        <f>SUM($D12:D12)</f>
        <v>0</v>
      </c>
      <c r="E29" s="12">
        <f>SUM($D12:E12)</f>
        <v>0</v>
      </c>
      <c r="F29" s="12">
        <f>SUM($D12:F12)</f>
        <v>0</v>
      </c>
      <c r="G29" s="12">
        <f>SUM($D12:G12)</f>
        <v>0</v>
      </c>
      <c r="H29" s="12">
        <f>SUM($D12:H12)</f>
        <v>0</v>
      </c>
      <c r="I29" s="12">
        <f>SUM($D12:I12)</f>
        <v>0</v>
      </c>
      <c r="J29" s="12">
        <f>SUM($D12:J12)</f>
        <v>0</v>
      </c>
      <c r="K29" s="12">
        <f>SUM($D12:K12)</f>
        <v>0</v>
      </c>
      <c r="L29" s="12">
        <f>SUM($D12:L12)</f>
        <v>0</v>
      </c>
      <c r="M29" s="12">
        <f>SUM($D12:M12)</f>
        <v>0</v>
      </c>
      <c r="N29" s="25">
        <f>SUM($D12:N12)</f>
        <v>0</v>
      </c>
      <c r="O29" s="12">
        <f>SUM($D12:O12)</f>
        <v>0</v>
      </c>
      <c r="P29" s="12">
        <f>SUM($D12:P12)</f>
        <v>0</v>
      </c>
      <c r="Q29" s="12">
        <f>SUM($D12:Q12)</f>
        <v>0</v>
      </c>
      <c r="R29" s="12">
        <f>SUM($D12:R12)</f>
        <v>0</v>
      </c>
      <c r="S29" s="25">
        <f>SUM($D12:S12)</f>
        <v>0</v>
      </c>
      <c r="T29" s="12">
        <f>SUM($D12:T12)</f>
        <v>0</v>
      </c>
      <c r="U29" s="12">
        <f>SUM($D12:U12)</f>
        <v>0</v>
      </c>
      <c r="V29" s="12">
        <f>SUM($D12:V12)</f>
        <v>0</v>
      </c>
      <c r="W29" s="12">
        <f>SUM($D12:W12)</f>
        <v>0</v>
      </c>
      <c r="X29" s="25">
        <f>SUM($D12:X12)</f>
        <v>0</v>
      </c>
      <c r="Y29" s="12">
        <f>SUM($D12:Y12)</f>
        <v>0</v>
      </c>
      <c r="Z29" s="12">
        <f>SUM($D12:Z12)</f>
        <v>0</v>
      </c>
      <c r="AA29" s="12">
        <f>SUM($D12:AA12)</f>
        <v>0</v>
      </c>
      <c r="AB29" s="12">
        <f>SUM($D12:AB12)</f>
        <v>0</v>
      </c>
      <c r="AC29" s="25">
        <f>SUM($D12:AC12)</f>
        <v>0</v>
      </c>
      <c r="AD29" s="12">
        <f>SUM($D12:AD12)</f>
        <v>0</v>
      </c>
      <c r="AE29" s="12">
        <f>SUM($D12:AE12)</f>
        <v>0</v>
      </c>
      <c r="AF29" s="12">
        <f>SUM($D12:AF12)</f>
        <v>0</v>
      </c>
      <c r="AG29" s="12">
        <f>SUM($D12:AG12)</f>
        <v>0</v>
      </c>
      <c r="AH29" s="25">
        <f>SUM($D12:AH12)</f>
        <v>0</v>
      </c>
      <c r="AI29" s="12">
        <f>SUM($D12:AI12)</f>
        <v>0</v>
      </c>
      <c r="AJ29" s="12">
        <f>SUM($D12:AJ12)</f>
        <v>0</v>
      </c>
      <c r="AK29" s="12">
        <f>SUM($D12:AK12)</f>
        <v>0</v>
      </c>
      <c r="AL29" s="12">
        <f>SUM($D12:AL12)</f>
        <v>0</v>
      </c>
      <c r="AM29" s="25">
        <f>SUM($D12:AM12)</f>
        <v>0</v>
      </c>
    </row>
    <row r="30" spans="1:40">
      <c r="A30" s="62" t="s">
        <v>117</v>
      </c>
      <c r="B30" s="7" t="s">
        <v>118</v>
      </c>
      <c r="C30" s="21" t="s">
        <v>109</v>
      </c>
      <c r="D30" s="12">
        <f>SUM($D13:D13)</f>
        <v>0</v>
      </c>
      <c r="E30" s="12">
        <f>SUM($D13:E13)</f>
        <v>0</v>
      </c>
      <c r="F30" s="12">
        <f>SUM($D13:F13)</f>
        <v>0</v>
      </c>
      <c r="G30" s="12">
        <f>SUM($D13:G13)</f>
        <v>0</v>
      </c>
      <c r="H30" s="12">
        <f>SUM($D13:H13)</f>
        <v>0</v>
      </c>
      <c r="I30" s="12">
        <f>SUM($D13:I13)</f>
        <v>0</v>
      </c>
      <c r="J30" s="12">
        <f>SUM($D13:J13)</f>
        <v>0</v>
      </c>
      <c r="K30" s="12">
        <f>SUM($D13:K13)</f>
        <v>0</v>
      </c>
      <c r="L30" s="12">
        <f>SUM($D13:L13)</f>
        <v>0</v>
      </c>
      <c r="M30" s="12">
        <f>SUM($D13:M13)</f>
        <v>0</v>
      </c>
      <c r="N30" s="25">
        <f>SUM($D13:N13)</f>
        <v>0</v>
      </c>
      <c r="O30" s="12">
        <f>SUM($D13:O13)</f>
        <v>0</v>
      </c>
      <c r="P30" s="12">
        <f>SUM($D13:P13)</f>
        <v>0</v>
      </c>
      <c r="Q30" s="12">
        <f>SUM($D13:Q13)</f>
        <v>0</v>
      </c>
      <c r="R30" s="12">
        <f>SUM($D13:R13)</f>
        <v>0</v>
      </c>
      <c r="S30" s="25">
        <f>SUM($D13:S13)</f>
        <v>0</v>
      </c>
      <c r="T30" s="12">
        <f>SUM($D13:T13)</f>
        <v>0</v>
      </c>
      <c r="U30" s="12">
        <f>SUM($D13:U13)</f>
        <v>0</v>
      </c>
      <c r="V30" s="12">
        <f>SUM($D13:V13)</f>
        <v>0</v>
      </c>
      <c r="W30" s="12">
        <f>SUM($D13:W13)</f>
        <v>0</v>
      </c>
      <c r="X30" s="25">
        <f>SUM($D13:X13)</f>
        <v>0</v>
      </c>
      <c r="Y30" s="12">
        <f>SUM($D13:Y13)</f>
        <v>0</v>
      </c>
      <c r="Z30" s="12">
        <f>SUM($D13:Z13)</f>
        <v>0</v>
      </c>
      <c r="AA30" s="12">
        <f>SUM($D13:AA13)</f>
        <v>0</v>
      </c>
      <c r="AB30" s="12">
        <f>SUM($D13:AB13)</f>
        <v>0</v>
      </c>
      <c r="AC30" s="25">
        <f>SUM($D13:AC13)</f>
        <v>0</v>
      </c>
      <c r="AD30" s="12">
        <f>SUM($D13:AD13)</f>
        <v>0</v>
      </c>
      <c r="AE30" s="12">
        <f>SUM($D13:AE13)</f>
        <v>0</v>
      </c>
      <c r="AF30" s="12">
        <f>SUM($D13:AF13)</f>
        <v>0</v>
      </c>
      <c r="AG30" s="12">
        <f>SUM($D13:AG13)</f>
        <v>0</v>
      </c>
      <c r="AH30" s="25">
        <f>SUM($D13:AH13)</f>
        <v>0</v>
      </c>
      <c r="AI30" s="12">
        <f>SUM($D13:AI13)</f>
        <v>0</v>
      </c>
      <c r="AJ30" s="12">
        <f>SUM($D13:AJ13)</f>
        <v>0</v>
      </c>
      <c r="AK30" s="12">
        <f>SUM($D13:AK13)</f>
        <v>0</v>
      </c>
      <c r="AL30" s="12">
        <f>SUM($D13:AL13)</f>
        <v>0</v>
      </c>
      <c r="AM30" s="25">
        <f>SUM($D13:AM13)</f>
        <v>0</v>
      </c>
    </row>
    <row r="31" spans="1:40">
      <c r="A31" s="62"/>
      <c r="C31" s="21"/>
      <c r="N31" s="21"/>
      <c r="S31" s="57"/>
      <c r="T31" s="8"/>
      <c r="U31" s="8"/>
      <c r="V31" s="8"/>
      <c r="W31" s="8"/>
      <c r="X31" s="57"/>
      <c r="Y31" s="8"/>
      <c r="Z31" s="8"/>
      <c r="AA31" s="8"/>
      <c r="AB31" s="8"/>
      <c r="AC31" s="57"/>
      <c r="AD31" s="8"/>
      <c r="AE31" s="8"/>
      <c r="AF31" s="8"/>
      <c r="AG31" s="8"/>
      <c r="AH31" s="57"/>
      <c r="AI31" s="8"/>
      <c r="AJ31" s="8"/>
      <c r="AK31" s="8"/>
      <c r="AL31" s="8"/>
      <c r="AM31" s="57"/>
    </row>
    <row r="32" spans="1:40">
      <c r="A32" s="65" t="s">
        <v>120</v>
      </c>
      <c r="B32" s="66" t="s">
        <v>121</v>
      </c>
      <c r="C32" s="67" t="s">
        <v>122</v>
      </c>
      <c r="D32" s="68">
        <f>SUM($D15:D15)</f>
        <v>0</v>
      </c>
      <c r="E32" s="68">
        <f>SUM($D15:E15)</f>
        <v>0</v>
      </c>
      <c r="F32" s="68">
        <f>SUM($D15:F15)</f>
        <v>0</v>
      </c>
      <c r="G32" s="68">
        <f>SUM($D15:G15)</f>
        <v>0</v>
      </c>
      <c r="H32" s="68">
        <f>SUM($D15:H15)</f>
        <v>0</v>
      </c>
      <c r="I32" s="68">
        <f>SUM($D15:I15)</f>
        <v>0</v>
      </c>
      <c r="J32" s="68">
        <f>SUM($D15:J15)</f>
        <v>0</v>
      </c>
      <c r="K32" s="68">
        <f>SUM($D15:K15)</f>
        <v>0</v>
      </c>
      <c r="L32" s="68">
        <f>SUM($D15:L15)</f>
        <v>0</v>
      </c>
      <c r="M32" s="68">
        <f>SUM($D15:M15)</f>
        <v>0</v>
      </c>
      <c r="N32" s="69">
        <f>SUM($D15:N15)</f>
        <v>0</v>
      </c>
      <c r="O32" s="68">
        <f>SUM($D15:O15)</f>
        <v>0</v>
      </c>
      <c r="P32" s="68">
        <f>SUM($D15:P15)</f>
        <v>0</v>
      </c>
      <c r="Q32" s="68">
        <f>SUM($D15:Q15)</f>
        <v>0</v>
      </c>
      <c r="R32" s="68">
        <f>SUM($D15:R15)</f>
        <v>0</v>
      </c>
      <c r="S32" s="69">
        <f>SUM($D15:S15)</f>
        <v>0</v>
      </c>
      <c r="T32" s="68">
        <f>SUM($D15:T15)</f>
        <v>0</v>
      </c>
      <c r="U32" s="68">
        <f>SUM($D15:U15)</f>
        <v>0</v>
      </c>
      <c r="V32" s="68">
        <f>SUM($D15:V15)</f>
        <v>0</v>
      </c>
      <c r="W32" s="68">
        <f>SUM($D15:W15)</f>
        <v>0</v>
      </c>
      <c r="X32" s="69">
        <f>SUM($D15:X15)</f>
        <v>0</v>
      </c>
      <c r="Y32" s="68">
        <f>SUM($D15:Y15)</f>
        <v>0</v>
      </c>
      <c r="Z32" s="68">
        <f>SUM($D15:Z15)</f>
        <v>0</v>
      </c>
      <c r="AA32" s="68">
        <f>SUM($D15:AA15)</f>
        <v>0</v>
      </c>
      <c r="AB32" s="68">
        <f>SUM($D15:AB15)</f>
        <v>0</v>
      </c>
      <c r="AC32" s="69">
        <f>SUM($D15:AC15)</f>
        <v>0</v>
      </c>
      <c r="AD32" s="68">
        <f>SUM($D15:AD15)</f>
        <v>0</v>
      </c>
      <c r="AE32" s="68">
        <f>SUM($D15:AE15)</f>
        <v>0</v>
      </c>
      <c r="AF32" s="68">
        <f>SUM($D15:AF15)</f>
        <v>0</v>
      </c>
      <c r="AG32" s="68">
        <f>SUM($D15:AG15)</f>
        <v>0</v>
      </c>
      <c r="AH32" s="69">
        <f>SUM($D15:AH15)</f>
        <v>0</v>
      </c>
      <c r="AI32" s="68">
        <f>SUM($D15:AI15)</f>
        <v>0</v>
      </c>
      <c r="AJ32" s="68">
        <f>SUM($D15:AJ15)</f>
        <v>0</v>
      </c>
      <c r="AK32" s="68">
        <f>SUM($D15:AK15)</f>
        <v>0</v>
      </c>
      <c r="AL32" s="68">
        <f>SUM($D15:AL15)</f>
        <v>0</v>
      </c>
      <c r="AM32" s="69">
        <f>SUM($D15:AM15)</f>
        <v>0</v>
      </c>
    </row>
    <row r="33" spans="30:34">
      <c r="AD33" s="7"/>
      <c r="AE33" s="7"/>
      <c r="AF33" s="7"/>
      <c r="AG33" s="7"/>
      <c r="AH33" s="7"/>
    </row>
  </sheetData>
  <sheetProtection algorithmName="SHA-512" hashValue="1ztRc4za+7YcB1oXLGGxLcRrV+RyWaXcwan9Kuv/8Gi6s3ezLRVTwa2+wauAu1L9NZ5oQ4FH0oX3NTd+uWOQ2Q==" saltValue="npVmk8AgvvwUFgHuVDKzYw==" spinCount="100000" sheet="1" objects="1" scenarios="1"/>
  <pageMargins left="0.7" right="0.7" top="0.75" bottom="0.75" header="0.3" footer="0.3"/>
  <pageSetup paperSize="9" scale="44" fitToWidth="4" orientation="landscape" r:id="rId1"/>
  <colBreaks count="6" manualBreakCount="6">
    <brk id="9" max="1048575" man="1"/>
    <brk id="14" max="1048575" man="1"/>
    <brk id="19" max="1048575" man="1"/>
    <brk id="24" max="1048575" man="1"/>
    <brk id="29" max="1048575" man="1"/>
    <brk id="3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020712-424a-4400-ad0c-f33a0c7e775a">
      <Terms xmlns="http://schemas.microsoft.com/office/infopath/2007/PartnerControls"/>
    </lcf76f155ced4ddcb4097134ff3c332f>
    <TaxCatchAll xmlns="f4ba004b-9e9a-49ed-84ff-f3311c109b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29A71B5D5B2B48B49BBE91151F5979" ma:contentTypeVersion="16" ma:contentTypeDescription="Crée un document." ma:contentTypeScope="" ma:versionID="00514a24a882412b399c8dec4501a811">
  <xsd:schema xmlns:xsd="http://www.w3.org/2001/XMLSchema" xmlns:xs="http://www.w3.org/2001/XMLSchema" xmlns:p="http://schemas.microsoft.com/office/2006/metadata/properties" xmlns:ns2="d2020712-424a-4400-ad0c-f33a0c7e775a" xmlns:ns3="f4ba004b-9e9a-49ed-84ff-f3311c109b55" targetNamespace="http://schemas.microsoft.com/office/2006/metadata/properties" ma:root="true" ma:fieldsID="61b18f1b7356054b92bf7bf69deccf14" ns2:_="" ns3:_="">
    <xsd:import namespace="d2020712-424a-4400-ad0c-f33a0c7e775a"/>
    <xsd:import namespace="f4ba004b-9e9a-49ed-84ff-f3311c109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020712-424a-4400-ad0c-f33a0c7e77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2b25aefb-3ccf-4420-aa52-1b1f9aaaf22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4ba004b-9e9a-49ed-84ff-f3311c109b55"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e4c5b73a-2937-480a-bae2-8275f29a8db1}" ma:internalName="TaxCatchAll" ma:showField="CatchAllData" ma:web="f4ba004b-9e9a-49ed-84ff-f3311c109b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02D5B5-BBC0-4F22-8E50-C7D1C6B10705}">
  <ds:schemaRefs>
    <ds:schemaRef ds:uri="http://schemas.microsoft.com/office/infopath/2007/PartnerControls"/>
    <ds:schemaRef ds:uri="http://purl.org/dc/elements/1.1/"/>
    <ds:schemaRef ds:uri="d2020712-424a-4400-ad0c-f33a0c7e775a"/>
    <ds:schemaRef ds:uri="http://schemas.microsoft.com/office/2006/documentManagement/types"/>
    <ds:schemaRef ds:uri="http://www.w3.org/XML/1998/namespace"/>
    <ds:schemaRef ds:uri="http://purl.org/dc/terms/"/>
    <ds:schemaRef ds:uri="http://purl.org/dc/dcmitype/"/>
    <ds:schemaRef ds:uri="f4ba004b-9e9a-49ed-84ff-f3311c109b55"/>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4230550-CAF4-4589-9826-361C87AB0753}">
  <ds:schemaRefs>
    <ds:schemaRef ds:uri="http://schemas.microsoft.com/sharepoint/v3/contenttype/forms"/>
  </ds:schemaRefs>
</ds:datastoreItem>
</file>

<file path=customXml/itemProps3.xml><?xml version="1.0" encoding="utf-8"?>
<ds:datastoreItem xmlns:ds="http://schemas.openxmlformats.org/officeDocument/2006/customXml" ds:itemID="{1F4AFED9-7381-4718-809C-26EA525032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020712-424a-4400-ad0c-f33a0c7e775a"/>
    <ds:schemaRef ds:uri="f4ba004b-9e9a-49ed-84ff-f3311c109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Feuilles de calcul</vt:lpstr>
      </vt:variant>
      <vt:variant>
        <vt:i4>3</vt:i4>
      </vt:variant>
      <vt:variant>
        <vt:lpstr>Graphiques</vt:lpstr>
      </vt:variant>
      <vt:variant>
        <vt:i4>1</vt:i4>
      </vt:variant>
      <vt:variant>
        <vt:lpstr>Plages nommées</vt:lpstr>
      </vt:variant>
      <vt:variant>
        <vt:i4>4</vt:i4>
      </vt:variant>
    </vt:vector>
  </HeadingPairs>
  <TitlesOfParts>
    <vt:vector size="8" baseType="lpstr">
      <vt:lpstr>1. INTRODUCTION</vt:lpstr>
      <vt:lpstr>2. CALCUL TAUX OCTROI CV</vt:lpstr>
      <vt:lpstr>3. CALCUL CPMA</vt:lpstr>
      <vt:lpstr>2. FIG-TAUX CV (2)</vt:lpstr>
      <vt:lpstr>'3. CALCUL CPMA'!Impression_des_titres</vt:lpstr>
      <vt:lpstr>parametres</vt:lpstr>
      <vt:lpstr>'1. INTRODUCTION'!Zone_d_impression</vt:lpstr>
      <vt:lpstr>'2. CALCUL TAUX OCTROI CV'!Zone_d_impression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SPW-ENERGIE</dc:creator>
  <cp:keywords/>
  <dc:description/>
  <cp:lastModifiedBy>JEANMART Emile</cp:lastModifiedBy>
  <cp:revision/>
  <dcterms:created xsi:type="dcterms:W3CDTF">2019-06-28T14:14:47Z</dcterms:created>
  <dcterms:modified xsi:type="dcterms:W3CDTF">2025-10-06T12:11:51Z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0x010100DD29A71B5D5B2B48B49BBE91151F5979</vt:lpwstr>
  </property>
  <property fmtid="{D5CDD505-2E9C-101B-9397-08002B2CF9AE}" pid="3" name="MediaServiceImageTags">
    <vt:lpwstr/>
  </property>
  <property fmtid="{D5CDD505-2E9C-101B-9397-08002B2CF9AE}" pid="4" name="MSIP_Label_97a477d1-147d-4e34-b5e3-7b26d2f44870_Enabled">
    <vt:lpwstr>true</vt:lpwstr>
  </property>
  <property fmtid="{D5CDD505-2E9C-101B-9397-08002B2CF9AE}" pid="5" name="MSIP_Label_97a477d1-147d-4e34-b5e3-7b26d2f44870_SetDate">
    <vt:lpwstr>2025-10-06T12:11:51Z</vt:lpwstr>
  </property>
  <property fmtid="{D5CDD505-2E9C-101B-9397-08002B2CF9AE}" pid="6" name="MSIP_Label_97a477d1-147d-4e34-b5e3-7b26d2f44870_Method">
    <vt:lpwstr>Standard</vt:lpwstr>
  </property>
  <property fmtid="{D5CDD505-2E9C-101B-9397-08002B2CF9AE}" pid="7" name="MSIP_Label_97a477d1-147d-4e34-b5e3-7b26d2f44870_Name">
    <vt:lpwstr>97a477d1-147d-4e34-b5e3-7b26d2f44870</vt:lpwstr>
  </property>
  <property fmtid="{D5CDD505-2E9C-101B-9397-08002B2CF9AE}" pid="8" name="MSIP_Label_97a477d1-147d-4e34-b5e3-7b26d2f44870_SiteId">
    <vt:lpwstr>1f816a84-7aa6-4a56-b22a-7b3452fa8681</vt:lpwstr>
  </property>
  <property fmtid="{D5CDD505-2E9C-101B-9397-08002B2CF9AE}" pid="9" name="MSIP_Label_97a477d1-147d-4e34-b5e3-7b26d2f44870_ActionId">
    <vt:lpwstr>cc2644ba-d9bc-43b1-b361-f8e65b003b36</vt:lpwstr>
  </property>
  <property fmtid="{D5CDD505-2E9C-101B-9397-08002B2CF9AE}" pid="10" name="MSIP_Label_97a477d1-147d-4e34-b5e3-7b26d2f44870_ContentBits">
    <vt:lpwstr>0</vt:lpwstr>
  </property>
  <property fmtid="{D5CDD505-2E9C-101B-9397-08002B2CF9AE}" pid="11" name="MSIP_Label_97a477d1-147d-4e34-b5e3-7b26d2f44870_Tag">
    <vt:lpwstr>10, 3, 0, 1</vt:lpwstr>
  </property>
</Properties>
</file>