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8667\Downloads\"/>
    </mc:Choice>
  </mc:AlternateContent>
  <xr:revisionPtr revIDLastSave="0" documentId="8_{2A2571D6-89E6-4DDC-93E6-3B91D0912757}" xr6:coauthVersionLast="47" xr6:coauthVersionMax="47" xr10:uidLastSave="{00000000-0000-0000-0000-000000000000}"/>
  <bookViews>
    <workbookView xWindow="35910" yWindow="4935" windowWidth="17280" windowHeight="8880" xr2:uid="{574AAFEC-1472-FA4A-BE29-5459F0BB1066}"/>
  </bookViews>
  <sheets>
    <sheet name="1. INTRODUCTION" sheetId="60" r:id="rId1"/>
    <sheet name="2. CALCUL TAUX OCTROI CV" sheetId="11" r:id="rId2"/>
    <sheet name="3. CALCUL CPMA" sheetId="10" r:id="rId3"/>
  </sheets>
  <externalReferences>
    <externalReference r:id="rId4"/>
  </externalReferences>
  <definedNames>
    <definedName name="CH4_biogaz">[1]Hypothèses_CatB!$B$2</definedName>
    <definedName name="CH4_biogaz_MLI">[1]Hypothèses_CatB!$B$3</definedName>
    <definedName name="Etalon_NOPEX">[1]Hypothèses_CatB!$B$5</definedName>
    <definedName name="_xlnm.Print_Titles" localSheetId="2">'3. CALCUL CPMA'!$A:$C</definedName>
    <definedName name="OPEX1">[1]Hypothèses_CatB!$B$10</definedName>
    <definedName name="OPEX2">[1]Hypothèses_CatB!$B$9</definedName>
    <definedName name="parametres">'2. CALCUL TAUX OCTROI CV'!$F$6:$LI$41</definedName>
    <definedName name="PCI_CH4">[1]Hypothèses_CatB!$B$4</definedName>
    <definedName name="Prix_ELEC">#REF!</definedName>
    <definedName name="_xlnm.Print_Area" localSheetId="0">'1. INTRODUCTION'!$A$1:$K$50</definedName>
    <definedName name="_xlnm.Print_Area" localSheetId="1">'2. CALCUL TAUX OCTROI CV'!$A$1:$D$75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0" l="1"/>
  <c r="D25" i="11" l="1"/>
  <c r="D23" i="10" l="1"/>
  <c r="D22" i="10" s="1"/>
  <c r="D24" i="10" s="1"/>
  <c r="D27" i="10"/>
  <c r="D28" i="10"/>
  <c r="D29" i="10"/>
  <c r="AM6" i="10"/>
  <c r="AM5" i="10" s="1"/>
  <c r="AM7" i="10" s="1"/>
  <c r="AL6" i="10"/>
  <c r="AK6" i="10"/>
  <c r="AJ6" i="10"/>
  <c r="AJ5" i="10" s="1"/>
  <c r="AJ7" i="10" s="1"/>
  <c r="AI6" i="10"/>
  <c r="AI5" i="10" s="1"/>
  <c r="AI7" i="10" s="1"/>
  <c r="AH6" i="10"/>
  <c r="AH5" i="10" s="1"/>
  <c r="AH7" i="10" s="1"/>
  <c r="AG6" i="10"/>
  <c r="AG5" i="10" s="1"/>
  <c r="AG7" i="10" s="1"/>
  <c r="AF6" i="10"/>
  <c r="AF5" i="10" s="1"/>
  <c r="AF7" i="10" s="1"/>
  <c r="AE6" i="10"/>
  <c r="AE5" i="10" s="1"/>
  <c r="AE7" i="10" s="1"/>
  <c r="AD6" i="10"/>
  <c r="AD5" i="10" s="1"/>
  <c r="AD7" i="10" s="1"/>
  <c r="AK5" i="10" l="1"/>
  <c r="AK7" i="10" s="1"/>
  <c r="AL5" i="10"/>
  <c r="AL7" i="10" s="1"/>
  <c r="J19" i="10"/>
  <c r="K19" i="10" s="1"/>
  <c r="L19" i="10" s="1"/>
  <c r="M19" i="10" s="1"/>
  <c r="N19" i="10" s="1"/>
  <c r="O19" i="10" s="1"/>
  <c r="P19" i="10" s="1"/>
  <c r="Q19" i="10" s="1"/>
  <c r="R19" i="10" s="1"/>
  <c r="T19" i="10"/>
  <c r="U19" i="10" s="1"/>
  <c r="V19" i="10" s="1"/>
  <c r="W19" i="10" s="1"/>
  <c r="X19" i="10" s="1"/>
  <c r="Y19" i="10" s="1"/>
  <c r="Z19" i="10" s="1"/>
  <c r="AA19" i="10" s="1"/>
  <c r="AB19" i="10" s="1"/>
  <c r="AC19" i="10" s="1"/>
  <c r="AD19" i="10" s="1"/>
  <c r="AE19" i="10" s="1"/>
  <c r="AF19" i="10" s="1"/>
  <c r="AG19" i="10" s="1"/>
  <c r="AH19" i="10" s="1"/>
  <c r="AI19" i="10" s="1"/>
  <c r="AJ19" i="10" s="1"/>
  <c r="AK19" i="10" s="1"/>
  <c r="AL19" i="10" s="1"/>
  <c r="AM19" i="10" s="1"/>
  <c r="E1" i="10" l="1"/>
  <c r="F1" i="10" s="1"/>
  <c r="G1" i="10" s="1"/>
  <c r="H1" i="10" s="1"/>
  <c r="I1" i="10" s="1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l="1"/>
  <c r="V1" i="10" l="1"/>
  <c r="E16" i="10" l="1"/>
  <c r="E9" i="10" s="1"/>
  <c r="W1" i="10"/>
  <c r="F16" i="10" l="1"/>
  <c r="X1" i="10"/>
  <c r="G16" i="10" l="1"/>
  <c r="Y1" i="10"/>
  <c r="H16" i="10" l="1"/>
  <c r="Z1" i="10"/>
  <c r="I16" i="10" l="1"/>
  <c r="AA1" i="10"/>
  <c r="J16" i="10" l="1"/>
  <c r="AB1" i="10"/>
  <c r="K16" i="10" l="1"/>
  <c r="D34" i="11"/>
  <c r="D35" i="11" s="1"/>
  <c r="AC1" i="10"/>
  <c r="AD1" i="10" s="1"/>
  <c r="AE1" i="10" s="1"/>
  <c r="AF1" i="10" s="1"/>
  <c r="AG1" i="10" s="1"/>
  <c r="AH1" i="10" s="1"/>
  <c r="AI1" i="10" s="1"/>
  <c r="AJ1" i="10" s="1"/>
  <c r="AK1" i="10" s="1"/>
  <c r="AL1" i="10" s="1"/>
  <c r="AM1" i="10" s="1"/>
  <c r="AI3" i="10" l="1"/>
  <c r="AJ3" i="10"/>
  <c r="AD3" i="10"/>
  <c r="AE3" i="10"/>
  <c r="AK3" i="10"/>
  <c r="AF3" i="10"/>
  <c r="AL3" i="10"/>
  <c r="AG3" i="10"/>
  <c r="AH3" i="10"/>
  <c r="AM3" i="10"/>
  <c r="D65" i="11"/>
  <c r="L16" i="10"/>
  <c r="J3" i="10"/>
  <c r="J9" i="10" s="1"/>
  <c r="R3" i="10"/>
  <c r="Z3" i="10"/>
  <c r="K3" i="10"/>
  <c r="K9" i="10" s="1"/>
  <c r="S3" i="10"/>
  <c r="AA3" i="10"/>
  <c r="T3" i="10"/>
  <c r="AB3" i="10"/>
  <c r="W3" i="10"/>
  <c r="L3" i="10"/>
  <c r="M3" i="10"/>
  <c r="U3" i="10"/>
  <c r="AC3" i="10"/>
  <c r="X3" i="10"/>
  <c r="N3" i="10"/>
  <c r="V3" i="10"/>
  <c r="O3" i="10"/>
  <c r="P3" i="10"/>
  <c r="Q3" i="10"/>
  <c r="Y3" i="10"/>
  <c r="D3" i="10"/>
  <c r="D15" i="10" s="1"/>
  <c r="E3" i="10"/>
  <c r="G3" i="10"/>
  <c r="G9" i="10" s="1"/>
  <c r="H3" i="10"/>
  <c r="H9" i="10" s="1"/>
  <c r="I3" i="10"/>
  <c r="I9" i="10" s="1"/>
  <c r="F3" i="10"/>
  <c r="F9" i="10" s="1"/>
  <c r="Z6" i="10"/>
  <c r="Q6" i="10"/>
  <c r="AA6" i="10"/>
  <c r="R6" i="10"/>
  <c r="X6" i="10"/>
  <c r="S6" i="10"/>
  <c r="L6" i="10"/>
  <c r="H6" i="10"/>
  <c r="N6" i="10"/>
  <c r="T6" i="10"/>
  <c r="I6" i="10"/>
  <c r="Y6" i="10"/>
  <c r="W6" i="10"/>
  <c r="O6" i="10"/>
  <c r="M6" i="10"/>
  <c r="V6" i="10"/>
  <c r="AB6" i="10"/>
  <c r="J6" i="10"/>
  <c r="E6" i="10"/>
  <c r="G6" i="10"/>
  <c r="K6" i="10"/>
  <c r="AC6" i="10"/>
  <c r="P6" i="10"/>
  <c r="F6" i="10"/>
  <c r="U6" i="10"/>
  <c r="L9" i="10" l="1"/>
  <c r="D32" i="10"/>
  <c r="E20" i="10"/>
  <c r="O20" i="10"/>
  <c r="Y20" i="10"/>
  <c r="AI20" i="10"/>
  <c r="P20" i="10"/>
  <c r="Z20" i="10"/>
  <c r="AJ20" i="10"/>
  <c r="Q20" i="10"/>
  <c r="AA20" i="10"/>
  <c r="AK20" i="10"/>
  <c r="H20" i="10"/>
  <c r="R20" i="10"/>
  <c r="AB20" i="10"/>
  <c r="AL20" i="10"/>
  <c r="I20" i="10"/>
  <c r="S20" i="10"/>
  <c r="AC20" i="10"/>
  <c r="AM20" i="10"/>
  <c r="J20" i="10"/>
  <c r="T20" i="10"/>
  <c r="AD20" i="10"/>
  <c r="K20" i="10"/>
  <c r="U20" i="10"/>
  <c r="AE20" i="10"/>
  <c r="L20" i="10"/>
  <c r="V20" i="10"/>
  <c r="AF20" i="10"/>
  <c r="M20" i="10"/>
  <c r="W20" i="10"/>
  <c r="AG20" i="10"/>
  <c r="N20" i="10"/>
  <c r="X20" i="10"/>
  <c r="AH20" i="10"/>
  <c r="F20" i="10"/>
  <c r="G20" i="10"/>
  <c r="H23" i="10"/>
  <c r="H22" i="10" s="1"/>
  <c r="H24" i="10" s="1"/>
  <c r="F23" i="10"/>
  <c r="F22" i="10" s="1"/>
  <c r="F24" i="10" s="1"/>
  <c r="G23" i="10"/>
  <c r="G22" i="10" s="1"/>
  <c r="G24" i="10" s="1"/>
  <c r="E23" i="10"/>
  <c r="E22" i="10" s="1"/>
  <c r="E24" i="10" s="1"/>
  <c r="AH11" i="10"/>
  <c r="AH15" i="10"/>
  <c r="AH10" i="10"/>
  <c r="AG11" i="10"/>
  <c r="AG15" i="10"/>
  <c r="AG10" i="10"/>
  <c r="AF11" i="10"/>
  <c r="AF10" i="10"/>
  <c r="AF15" i="10"/>
  <c r="AM11" i="10"/>
  <c r="AM15" i="10"/>
  <c r="AM10" i="10"/>
  <c r="AD23" i="10"/>
  <c r="AD22" i="10" s="1"/>
  <c r="AD24" i="10" s="1"/>
  <c r="AM23" i="10"/>
  <c r="AM22" i="10" s="1"/>
  <c r="AM24" i="10" s="1"/>
  <c r="AK23" i="10"/>
  <c r="AK22" i="10" s="1"/>
  <c r="AK24" i="10" s="1"/>
  <c r="AL23" i="10"/>
  <c r="AL22" i="10" s="1"/>
  <c r="AL24" i="10" s="1"/>
  <c r="AG23" i="10"/>
  <c r="AG22" i="10" s="1"/>
  <c r="AG24" i="10" s="1"/>
  <c r="AH23" i="10"/>
  <c r="AH22" i="10" s="1"/>
  <c r="AH24" i="10" s="1"/>
  <c r="AI23" i="10"/>
  <c r="AI22" i="10" s="1"/>
  <c r="AI24" i="10" s="1"/>
  <c r="AE23" i="10"/>
  <c r="AE22" i="10" s="1"/>
  <c r="AE24" i="10" s="1"/>
  <c r="AJ23" i="10"/>
  <c r="AJ22" i="10" s="1"/>
  <c r="AJ24" i="10" s="1"/>
  <c r="AF23" i="10"/>
  <c r="AF22" i="10" s="1"/>
  <c r="AF24" i="10" s="1"/>
  <c r="AL11" i="10"/>
  <c r="AL10" i="10"/>
  <c r="AL15" i="10"/>
  <c r="AK11" i="10"/>
  <c r="AK10" i="10"/>
  <c r="AK15" i="10"/>
  <c r="AE11" i="10"/>
  <c r="AE15" i="10"/>
  <c r="AE10" i="10"/>
  <c r="AD10" i="10"/>
  <c r="AD15" i="10"/>
  <c r="AD11" i="10"/>
  <c r="AJ15" i="10"/>
  <c r="AJ10" i="10"/>
  <c r="AJ11" i="10"/>
  <c r="AI11" i="10"/>
  <c r="AI15" i="10"/>
  <c r="AI10" i="10"/>
  <c r="M16" i="10"/>
  <c r="M9" i="10" s="1"/>
  <c r="Z23" i="10"/>
  <c r="Z22" i="10" s="1"/>
  <c r="Z24" i="10" s="1"/>
  <c r="X23" i="10"/>
  <c r="X22" i="10" s="1"/>
  <c r="X24" i="10" s="1"/>
  <c r="P23" i="10"/>
  <c r="P22" i="10" s="1"/>
  <c r="P24" i="10" s="1"/>
  <c r="O23" i="10"/>
  <c r="O22" i="10" s="1"/>
  <c r="O24" i="10" s="1"/>
  <c r="AA23" i="10"/>
  <c r="AA22" i="10" s="1"/>
  <c r="AA24" i="10" s="1"/>
  <c r="I23" i="10"/>
  <c r="I22" i="10" s="1"/>
  <c r="I24" i="10" s="1"/>
  <c r="Q23" i="10"/>
  <c r="Q22" i="10" s="1"/>
  <c r="Q24" i="10" s="1"/>
  <c r="AB23" i="10"/>
  <c r="AB22" i="10" s="1"/>
  <c r="AB24" i="10" s="1"/>
  <c r="J23" i="10"/>
  <c r="J22" i="10" s="1"/>
  <c r="J24" i="10" s="1"/>
  <c r="R23" i="10"/>
  <c r="R22" i="10" s="1"/>
  <c r="R24" i="10" s="1"/>
  <c r="AC23" i="10"/>
  <c r="AC22" i="10" s="1"/>
  <c r="AC24" i="10" s="1"/>
  <c r="K23" i="10"/>
  <c r="K22" i="10" s="1"/>
  <c r="K24" i="10" s="1"/>
  <c r="S23" i="10"/>
  <c r="S22" i="10" s="1"/>
  <c r="S24" i="10" s="1"/>
  <c r="W23" i="10"/>
  <c r="W22" i="10" s="1"/>
  <c r="W24" i="10" s="1"/>
  <c r="T23" i="10"/>
  <c r="T22" i="10" s="1"/>
  <c r="T24" i="10" s="1"/>
  <c r="L23" i="10"/>
  <c r="L22" i="10" s="1"/>
  <c r="L24" i="10" s="1"/>
  <c r="U23" i="10"/>
  <c r="U22" i="10" s="1"/>
  <c r="U24" i="10" s="1"/>
  <c r="M23" i="10"/>
  <c r="M22" i="10" s="1"/>
  <c r="M24" i="10" s="1"/>
  <c r="Y23" i="10"/>
  <c r="Y22" i="10" s="1"/>
  <c r="Y24" i="10" s="1"/>
  <c r="V23" i="10"/>
  <c r="V22" i="10" s="1"/>
  <c r="V24" i="10" s="1"/>
  <c r="N23" i="10"/>
  <c r="N22" i="10" s="1"/>
  <c r="N24" i="10" s="1"/>
  <c r="F15" i="10"/>
  <c r="F5" i="10"/>
  <c r="F7" i="10" s="1"/>
  <c r="V5" i="10"/>
  <c r="V7" i="10" s="1"/>
  <c r="V15" i="10"/>
  <c r="N5" i="10"/>
  <c r="N7" i="10" s="1"/>
  <c r="N15" i="10"/>
  <c r="Z5" i="10"/>
  <c r="Z7" i="10" s="1"/>
  <c r="Z15" i="10"/>
  <c r="P5" i="10"/>
  <c r="P7" i="10" s="1"/>
  <c r="P15" i="10"/>
  <c r="M5" i="10"/>
  <c r="M7" i="10" s="1"/>
  <c r="M15" i="10"/>
  <c r="H5" i="10"/>
  <c r="H7" i="10" s="1"/>
  <c r="H15" i="10"/>
  <c r="AB15" i="10"/>
  <c r="AB5" i="10"/>
  <c r="AB7" i="10" s="1"/>
  <c r="AC5" i="10"/>
  <c r="AC7" i="10" s="1"/>
  <c r="AC15" i="10"/>
  <c r="O5" i="10"/>
  <c r="O7" i="10" s="1"/>
  <c r="O15" i="10"/>
  <c r="L5" i="10"/>
  <c r="L7" i="10" s="1"/>
  <c r="L15" i="10"/>
  <c r="W5" i="10"/>
  <c r="W7" i="10" s="1"/>
  <c r="W15" i="10"/>
  <c r="S5" i="10"/>
  <c r="S7" i="10" s="1"/>
  <c r="S15" i="10"/>
  <c r="U15" i="10"/>
  <c r="U5" i="10"/>
  <c r="U7" i="10" s="1"/>
  <c r="G5" i="10"/>
  <c r="G7" i="10" s="1"/>
  <c r="G15" i="10"/>
  <c r="Y15" i="10"/>
  <c r="Y5" i="10"/>
  <c r="Y7" i="10" s="1"/>
  <c r="X5" i="10"/>
  <c r="X7" i="10" s="1"/>
  <c r="X15" i="10"/>
  <c r="Q15" i="10"/>
  <c r="Q5" i="10"/>
  <c r="Q7" i="10" s="1"/>
  <c r="K5" i="10"/>
  <c r="K7" i="10" s="1"/>
  <c r="K15" i="10"/>
  <c r="E5" i="10"/>
  <c r="E7" i="10" s="1"/>
  <c r="E15" i="10"/>
  <c r="I5" i="10"/>
  <c r="I7" i="10" s="1"/>
  <c r="I15" i="10"/>
  <c r="R5" i="10"/>
  <c r="R7" i="10" s="1"/>
  <c r="R15" i="10"/>
  <c r="T15" i="10"/>
  <c r="T5" i="10"/>
  <c r="T7" i="10" s="1"/>
  <c r="J5" i="10"/>
  <c r="J7" i="10" s="1"/>
  <c r="J15" i="10"/>
  <c r="AA5" i="10"/>
  <c r="AA7" i="10" s="1"/>
  <c r="AA15" i="10"/>
  <c r="H32" i="10" l="1"/>
  <c r="F32" i="10"/>
  <c r="G32" i="10"/>
  <c r="G26" i="10"/>
  <c r="D26" i="10"/>
  <c r="H26" i="10"/>
  <c r="E26" i="10"/>
  <c r="F26" i="10"/>
  <c r="AD32" i="10"/>
  <c r="E32" i="10"/>
  <c r="AG32" i="10"/>
  <c r="AM32" i="10"/>
  <c r="AK32" i="10"/>
  <c r="AJ32" i="10"/>
  <c r="AE32" i="10"/>
  <c r="AL32" i="10"/>
  <c r="AI32" i="10"/>
  <c r="AH32" i="10"/>
  <c r="AF32" i="10"/>
  <c r="N16" i="10"/>
  <c r="E10" i="10"/>
  <c r="L32" i="10"/>
  <c r="N32" i="10"/>
  <c r="K32" i="10"/>
  <c r="Q32" i="10"/>
  <c r="P32" i="10"/>
  <c r="V32" i="10"/>
  <c r="O32" i="10"/>
  <c r="AA32" i="10"/>
  <c r="I32" i="10"/>
  <c r="AB32" i="10"/>
  <c r="S32" i="10"/>
  <c r="X32" i="10"/>
  <c r="T32" i="10"/>
  <c r="J26" i="10"/>
  <c r="K26" i="10"/>
  <c r="I26" i="10"/>
  <c r="L26" i="10"/>
  <c r="M26" i="10"/>
  <c r="Z32" i="10"/>
  <c r="W32" i="10"/>
  <c r="U32" i="10"/>
  <c r="R32" i="10"/>
  <c r="AC32" i="10"/>
  <c r="J32" i="10"/>
  <c r="M32" i="10"/>
  <c r="Y32" i="10"/>
  <c r="P11" i="10"/>
  <c r="S11" i="10"/>
  <c r="F11" i="10"/>
  <c r="G11" i="10"/>
  <c r="V11" i="10"/>
  <c r="U11" i="10"/>
  <c r="AC11" i="10"/>
  <c r="H11" i="10"/>
  <c r="Y11" i="10"/>
  <c r="N11" i="10"/>
  <c r="K11" i="10"/>
  <c r="R11" i="10"/>
  <c r="D13" i="10"/>
  <c r="E11" i="10"/>
  <c r="O11" i="10"/>
  <c r="AA11" i="10"/>
  <c r="Z11" i="10"/>
  <c r="M11" i="10"/>
  <c r="T11" i="10"/>
  <c r="L11" i="10"/>
  <c r="J11" i="10"/>
  <c r="AB11" i="10"/>
  <c r="X11" i="10"/>
  <c r="W11" i="10"/>
  <c r="I11" i="10"/>
  <c r="Q11" i="10"/>
  <c r="D51" i="11" l="1"/>
  <c r="N9" i="10"/>
  <c r="N26" i="10" s="1"/>
  <c r="F28" i="10"/>
  <c r="H28" i="10"/>
  <c r="E28" i="10"/>
  <c r="G28" i="10"/>
  <c r="E27" i="10"/>
  <c r="D30" i="10"/>
  <c r="AM28" i="10"/>
  <c r="AJ28" i="10"/>
  <c r="AF28" i="10"/>
  <c r="AD28" i="10"/>
  <c r="AL28" i="10"/>
  <c r="AH28" i="10"/>
  <c r="AI28" i="10"/>
  <c r="AE28" i="10"/>
  <c r="AK28" i="10"/>
  <c r="AG28" i="10"/>
  <c r="Z12" i="10"/>
  <c r="AF12" i="10"/>
  <c r="AK12" i="10"/>
  <c r="AH12" i="10"/>
  <c r="AM12" i="10"/>
  <c r="AJ12" i="10"/>
  <c r="AE12" i="10"/>
  <c r="AG12" i="10"/>
  <c r="AD12" i="10"/>
  <c r="AI12" i="10"/>
  <c r="AL12" i="10"/>
  <c r="O16" i="10"/>
  <c r="O9" i="10" s="1"/>
  <c r="R12" i="10"/>
  <c r="E12" i="10"/>
  <c r="P12" i="10"/>
  <c r="F12" i="10"/>
  <c r="N12" i="10"/>
  <c r="AC12" i="10"/>
  <c r="O12" i="10"/>
  <c r="H12" i="10"/>
  <c r="Y12" i="10"/>
  <c r="S12" i="10"/>
  <c r="Q12" i="10"/>
  <c r="L12" i="10"/>
  <c r="AB12" i="10"/>
  <c r="AA12" i="10"/>
  <c r="X12" i="10"/>
  <c r="T12" i="10"/>
  <c r="K12" i="10"/>
  <c r="G12" i="10"/>
  <c r="I12" i="10"/>
  <c r="V12" i="10"/>
  <c r="W12" i="10"/>
  <c r="J12" i="10"/>
  <c r="U12" i="10"/>
  <c r="M12" i="10"/>
  <c r="Z28" i="10"/>
  <c r="T28" i="10"/>
  <c r="N28" i="10"/>
  <c r="S28" i="10"/>
  <c r="AA28" i="10"/>
  <c r="U28" i="10"/>
  <c r="O28" i="10"/>
  <c r="AB28" i="10"/>
  <c r="V28" i="10"/>
  <c r="P28" i="10"/>
  <c r="AC28" i="10"/>
  <c r="W28" i="10"/>
  <c r="I28" i="10"/>
  <c r="Q28" i="10"/>
  <c r="X28" i="10"/>
  <c r="J28" i="10"/>
  <c r="R28" i="10"/>
  <c r="K28" i="10"/>
  <c r="M28" i="10"/>
  <c r="L28" i="10"/>
  <c r="Y28" i="10"/>
  <c r="D47" i="11" l="1"/>
  <c r="D56" i="11" s="1"/>
  <c r="H29" i="10"/>
  <c r="E29" i="10"/>
  <c r="F29" i="10"/>
  <c r="G29" i="10"/>
  <c r="AD29" i="10"/>
  <c r="AL29" i="10"/>
  <c r="AH29" i="10"/>
  <c r="AM29" i="10"/>
  <c r="AJ29" i="10"/>
  <c r="AG29" i="10"/>
  <c r="AK29" i="10"/>
  <c r="AI29" i="10"/>
  <c r="AE29" i="10"/>
  <c r="AF29" i="10"/>
  <c r="O26" i="10"/>
  <c r="P16" i="10"/>
  <c r="Y29" i="10"/>
  <c r="J29" i="10"/>
  <c r="AC29" i="10"/>
  <c r="P29" i="10"/>
  <c r="R29" i="10"/>
  <c r="X29" i="10"/>
  <c r="N29" i="10"/>
  <c r="U29" i="10"/>
  <c r="W29" i="10"/>
  <c r="Z29" i="10"/>
  <c r="AB29" i="10"/>
  <c r="K29" i="10"/>
  <c r="AA29" i="10"/>
  <c r="L29" i="10"/>
  <c r="T29" i="10"/>
  <c r="V29" i="10"/>
  <c r="I29" i="10"/>
  <c r="O29" i="10"/>
  <c r="M29" i="10"/>
  <c r="Q29" i="10"/>
  <c r="S29" i="10"/>
  <c r="Q10" i="10"/>
  <c r="F10" i="10"/>
  <c r="AB10" i="10"/>
  <c r="P10" i="10"/>
  <c r="Z10" i="10"/>
  <c r="R10" i="10"/>
  <c r="AC10" i="10"/>
  <c r="AA10" i="10"/>
  <c r="K10" i="10"/>
  <c r="K13" i="10" s="1"/>
  <c r="O10" i="10"/>
  <c r="O13" i="10" s="1"/>
  <c r="W10" i="10"/>
  <c r="V10" i="10"/>
  <c r="T10" i="10"/>
  <c r="N10" i="10"/>
  <c r="N13" i="10" s="1"/>
  <c r="I10" i="10"/>
  <c r="I13" i="10" s="1"/>
  <c r="U10" i="10"/>
  <c r="X10" i="10"/>
  <c r="S10" i="10"/>
  <c r="G10" i="10"/>
  <c r="G13" i="10" s="1"/>
  <c r="J10" i="10"/>
  <c r="J13" i="10" s="1"/>
  <c r="L10" i="10"/>
  <c r="L13" i="10" s="1"/>
  <c r="M10" i="10"/>
  <c r="M13" i="10" s="1"/>
  <c r="H10" i="10"/>
  <c r="H13" i="10" s="1"/>
  <c r="Y10" i="10"/>
  <c r="D48" i="11" l="1"/>
  <c r="D57" i="11" s="1"/>
  <c r="Q16" i="10"/>
  <c r="Q9" i="10" s="1"/>
  <c r="Q13" i="10" s="1"/>
  <c r="P9" i="10"/>
  <c r="F27" i="10"/>
  <c r="G27" i="10"/>
  <c r="H27" i="10"/>
  <c r="AF27" i="10"/>
  <c r="AD27" i="10"/>
  <c r="AI27" i="10"/>
  <c r="AE27" i="10"/>
  <c r="AG27" i="10"/>
  <c r="AH27" i="10"/>
  <c r="AK27" i="10"/>
  <c r="AM27" i="10"/>
  <c r="D46" i="11" s="1"/>
  <c r="AL27" i="10"/>
  <c r="AJ27" i="10"/>
  <c r="F13" i="10"/>
  <c r="P27" i="10"/>
  <c r="Z27" i="10"/>
  <c r="M27" i="10"/>
  <c r="I27" i="10"/>
  <c r="T27" i="10"/>
  <c r="AC27" i="10"/>
  <c r="Q27" i="10"/>
  <c r="K27" i="10"/>
  <c r="N27" i="10"/>
  <c r="V27" i="10"/>
  <c r="W27" i="10"/>
  <c r="U27" i="10"/>
  <c r="X27" i="10"/>
  <c r="AB27" i="10"/>
  <c r="O27" i="10"/>
  <c r="S27" i="10"/>
  <c r="AA27" i="10"/>
  <c r="Y27" i="10"/>
  <c r="R27" i="10"/>
  <c r="J27" i="10"/>
  <c r="L27" i="10"/>
  <c r="E13" i="10"/>
  <c r="R16" i="10" l="1"/>
  <c r="R9" i="10" s="1"/>
  <c r="G30" i="10"/>
  <c r="H30" i="10"/>
  <c r="E30" i="10"/>
  <c r="F30" i="10"/>
  <c r="P26" i="10"/>
  <c r="Q26" i="10"/>
  <c r="P13" i="10"/>
  <c r="Q30" i="10" s="1"/>
  <c r="K30" i="10"/>
  <c r="I30" i="10"/>
  <c r="N30" i="10"/>
  <c r="O30" i="10"/>
  <c r="L30" i="10"/>
  <c r="J30" i="10"/>
  <c r="M30" i="10"/>
  <c r="S16" i="10" l="1"/>
  <c r="S9" i="10" s="1"/>
  <c r="P30" i="10"/>
  <c r="R26" i="10"/>
  <c r="R13" i="10"/>
  <c r="D55" i="11"/>
  <c r="T16" i="10" l="1"/>
  <c r="T9" i="10" s="1"/>
  <c r="R30" i="10"/>
  <c r="S26" i="10"/>
  <c r="S13" i="10"/>
  <c r="U16" i="10" l="1"/>
  <c r="U9" i="10" s="1"/>
  <c r="S30" i="10"/>
  <c r="T26" i="10"/>
  <c r="T13" i="10"/>
  <c r="V16" i="10" l="1"/>
  <c r="W16" i="10" s="1"/>
  <c r="X16" i="10" s="1"/>
  <c r="T30" i="10"/>
  <c r="U26" i="10"/>
  <c r="U13" i="10"/>
  <c r="V9" i="10" l="1"/>
  <c r="V13" i="10" s="1"/>
  <c r="V30" i="10" s="1"/>
  <c r="W9" i="10"/>
  <c r="W13" i="10" s="1"/>
  <c r="Y16" i="10"/>
  <c r="Z16" i="10" s="1"/>
  <c r="X9" i="10"/>
  <c r="U30" i="10"/>
  <c r="W30" i="10" l="1"/>
  <c r="V26" i="10"/>
  <c r="Y9" i="10"/>
  <c r="Y26" i="10" s="1"/>
  <c r="W26" i="10"/>
  <c r="Z9" i="10"/>
  <c r="AA16" i="10"/>
  <c r="AA9" i="10" s="1"/>
  <c r="X13" i="10"/>
  <c r="X26" i="10"/>
  <c r="Y13" i="10" l="1"/>
  <c r="Y30" i="10" s="1"/>
  <c r="Z26" i="10"/>
  <c r="Z13" i="10"/>
  <c r="AB16" i="10"/>
  <c r="X30" i="10"/>
  <c r="AA13" i="10"/>
  <c r="AA26" i="10"/>
  <c r="Z30" i="10" l="1"/>
  <c r="AC16" i="10"/>
  <c r="AB9" i="10"/>
  <c r="AB13" i="10" s="1"/>
  <c r="AB30" i="10" s="1"/>
  <c r="AA30" i="10"/>
  <c r="AC9" i="10" l="1"/>
  <c r="AC13" i="10" s="1"/>
  <c r="AC30" i="10" s="1"/>
  <c r="AD16" i="10"/>
  <c r="AE16" i="10" s="1"/>
  <c r="AB26" i="10"/>
  <c r="AC26" i="10" l="1"/>
  <c r="AE9" i="10"/>
  <c r="AE13" i="10" s="1"/>
  <c r="AD9" i="10"/>
  <c r="AD26" i="10" s="1"/>
  <c r="AF16" i="10"/>
  <c r="AE26" i="10" l="1"/>
  <c r="AD13" i="10"/>
  <c r="AD30" i="10" s="1"/>
  <c r="AF9" i="10"/>
  <c r="AF13" i="10" s="1"/>
  <c r="AG16" i="10"/>
  <c r="AF26" i="10" l="1"/>
  <c r="AE30" i="10"/>
  <c r="AF30" i="10"/>
  <c r="AG9" i="10"/>
  <c r="AG13" i="10" s="1"/>
  <c r="AG30" i="10" s="1"/>
  <c r="AH16" i="10"/>
  <c r="AG26" i="10" l="1"/>
  <c r="AI16" i="10"/>
  <c r="AI9" i="10" s="1"/>
  <c r="AH9" i="10"/>
  <c r="AJ16" i="10" l="1"/>
  <c r="AJ9" i="10" s="1"/>
  <c r="AH13" i="10"/>
  <c r="AH30" i="10" s="1"/>
  <c r="AH26" i="10"/>
  <c r="AI13" i="10"/>
  <c r="AI26" i="10"/>
  <c r="AK16" i="10" l="1"/>
  <c r="AK9" i="10" s="1"/>
  <c r="AK26" i="10" s="1"/>
  <c r="AI30" i="10"/>
  <c r="AJ13" i="10"/>
  <c r="AJ30" i="10" s="1"/>
  <c r="AJ26" i="10"/>
  <c r="AL16" i="10" l="1"/>
  <c r="AL9" i="10" s="1"/>
  <c r="AK13" i="10"/>
  <c r="AK30" i="10" s="1"/>
  <c r="AM16" i="10" l="1"/>
  <c r="AM9" i="10" s="1"/>
  <c r="AM13" i="10" s="1"/>
  <c r="AL13" i="10"/>
  <c r="AL30" i="10" s="1"/>
  <c r="AL26" i="10"/>
  <c r="AM26" i="10" l="1"/>
  <c r="D45" i="11" s="1"/>
  <c r="D49" i="11" s="1"/>
  <c r="D53" i="11" s="1"/>
  <c r="D67" i="11" s="1"/>
  <c r="D72" i="11" s="1"/>
  <c r="D74" i="11" s="1"/>
  <c r="AM30" i="10"/>
  <c r="D54" i="11" l="1"/>
  <c r="D75" i="11"/>
</calcChain>
</file>

<file path=xl/sharedStrings.xml><?xml version="1.0" encoding="utf-8"?>
<sst xmlns="http://schemas.openxmlformats.org/spreadsheetml/2006/main" count="273" uniqueCount="188">
  <si>
    <t>Outil de calcul du taux d'octroi CV   "nouvelle unité"</t>
  </si>
  <si>
    <t>Objet :</t>
  </si>
  <si>
    <r>
      <t xml:space="preserve">Cet outil de calcul permet de déterminer le </t>
    </r>
    <r>
      <rPr>
        <sz val="12"/>
        <color theme="1"/>
        <rFont val="Calibri (Corps)"/>
      </rPr>
      <t>CPMA</t>
    </r>
    <r>
      <rPr>
        <sz val="12"/>
        <color theme="1"/>
        <rFont val="Calibri"/>
        <family val="2"/>
        <scheme val="minor"/>
      </rPr>
      <t xml:space="preserve"> et le </t>
    </r>
    <r>
      <rPr>
        <sz val="14"/>
        <color theme="1"/>
        <rFont val="Calibri"/>
        <family val="2"/>
        <scheme val="minor"/>
      </rPr>
      <t>t</t>
    </r>
    <r>
      <rPr>
        <sz val="12"/>
        <color theme="1"/>
        <rFont val="Calibri (Corps)"/>
      </rPr>
      <t xml:space="preserve">aux d'octroi de certificats verts pour une nouvelle unité de production </t>
    </r>
    <r>
      <rPr>
        <sz val="12"/>
        <color theme="1"/>
        <rFont val="Calibri"/>
        <family val="2"/>
        <scheme val="minor"/>
      </rPr>
      <t xml:space="preserve">en fonction des valeurs de référence choisies pour les paramètres techniques, économiques et financiers d'une part et les </t>
    </r>
    <r>
      <rPr>
        <sz val="12"/>
        <color theme="1"/>
        <rFont val="Calibri (Corps)"/>
      </rPr>
      <t>prix de marché</t>
    </r>
    <r>
      <rPr>
        <sz val="12"/>
        <color theme="1"/>
        <rFont val="Calibri"/>
        <family val="2"/>
        <scheme val="minor"/>
      </rPr>
      <t xml:space="preserve"> d'autre part.</t>
    </r>
  </si>
  <si>
    <t>Utilisation :</t>
  </si>
  <si>
    <t>Pour effectuer un calcul, l'utilisateur est invité à encoder ses valeurs au niveau de la feuille "2. CALCUL TAUX OCTROI CV" dans les cellules prévues à cet effet. La feuille "3. CALCUL CPMA" effectue des calculs intermédiaires qui ne peuvent être modifiés par l'utilisateur.</t>
  </si>
  <si>
    <t>Rappel :</t>
  </si>
  <si>
    <t>Le taux d'octroi de certificats verts intervient dans la formule d'octroi des CV sur base de la formule suivante [3] :</t>
  </si>
  <si>
    <r>
      <t xml:space="preserve">CV = </t>
    </r>
    <r>
      <rPr>
        <b/>
        <sz val="12"/>
        <color theme="5"/>
        <rFont val="Calibri (Corps)"/>
      </rPr>
      <t xml:space="preserve">Taux d'octroi </t>
    </r>
    <r>
      <rPr>
        <b/>
        <sz val="12"/>
        <color theme="1"/>
        <rFont val="Calibri"/>
        <family val="2"/>
        <scheme val="minor"/>
      </rPr>
      <t xml:space="preserve">x </t>
    </r>
    <r>
      <rPr>
        <b/>
        <sz val="12"/>
        <color theme="9"/>
        <rFont val="Calibri (Corps)"/>
      </rPr>
      <t>%SER x min (1 ; kCO2 / kCO2_REF)</t>
    </r>
    <r>
      <rPr>
        <b/>
        <sz val="12"/>
        <color theme="1"/>
        <rFont val="Calibri"/>
        <family val="2"/>
        <scheme val="minor"/>
      </rPr>
      <t xml:space="preserve"> x </t>
    </r>
    <r>
      <rPr>
        <b/>
        <sz val="12"/>
        <color theme="8"/>
        <rFont val="Calibri (Corps)"/>
      </rPr>
      <t>Eenp</t>
    </r>
  </si>
  <si>
    <t xml:space="preserve">Où </t>
  </si>
  <si>
    <r>
      <rPr>
        <b/>
        <sz val="12"/>
        <color theme="1"/>
        <rFont val="Calibri (Corps)"/>
      </rPr>
      <t xml:space="preserve">1° </t>
    </r>
    <r>
      <rPr>
        <sz val="12"/>
        <color theme="5"/>
        <rFont val="Calibri (Corps)"/>
      </rPr>
      <t xml:space="preserve">Taux d'octroi </t>
    </r>
    <r>
      <rPr>
        <sz val="12"/>
        <color theme="1"/>
        <rFont val="Calibri"/>
        <family val="2"/>
        <scheme val="minor"/>
      </rPr>
      <t xml:space="preserve"> = le taux d'octroi de CV (CV/MWh) calculé en appliquant la méthodologie proposée pour le régime "nouvelle unité" en cours d'adoption par le Gouvernement wallon [3] </t>
    </r>
  </si>
  <si>
    <r>
      <t xml:space="preserve">2° </t>
    </r>
    <r>
      <rPr>
        <sz val="12"/>
        <color theme="9"/>
        <rFont val="Calibri (Corps)"/>
      </rPr>
      <t>%SER</t>
    </r>
    <r>
      <rPr>
        <sz val="12"/>
        <color theme="1"/>
        <rFont val="Calibri"/>
        <family val="2"/>
        <scheme val="minor"/>
      </rPr>
      <t xml:space="preserve"> = la part d'énergie produite à partir de sources d'énergie renouvelables déterminées conformément aux dispositions du Code de comptage [4].</t>
    </r>
  </si>
  <si>
    <r>
      <t>3°</t>
    </r>
    <r>
      <rPr>
        <sz val="12"/>
        <color theme="9"/>
        <rFont val="Calibri (Corps)"/>
      </rPr>
      <t xml:space="preserve"> kCO2</t>
    </r>
    <r>
      <rPr>
        <sz val="12"/>
        <color theme="1"/>
        <rFont val="Calibri"/>
        <family val="2"/>
        <scheme val="minor"/>
      </rPr>
      <t xml:space="preserve"> = le coefficient de performance réelle CO2 de l'unité de production d'électricité verte, calculé conformément aux dispositions du Code de comptage [4].</t>
    </r>
  </si>
  <si>
    <r>
      <t xml:space="preserve">4° </t>
    </r>
    <r>
      <rPr>
        <sz val="12"/>
        <color theme="9"/>
        <rFont val="Calibri"/>
        <family val="2"/>
        <scheme val="minor"/>
      </rPr>
      <t>k</t>
    </r>
    <r>
      <rPr>
        <sz val="12"/>
        <color theme="9"/>
        <rFont val="Calibri (Corps)"/>
      </rPr>
      <t>CO2_REF</t>
    </r>
    <r>
      <rPr>
        <sz val="12"/>
        <color theme="1"/>
        <rFont val="Calibri"/>
        <family val="2"/>
        <scheme val="minor"/>
      </rPr>
      <t xml:space="preserve"> = le coefficient de performance CO2 de référence, arrêté par le Ministre, pour la catégorie dont relève l'unité de production d'électricité verte</t>
    </r>
  </si>
  <si>
    <r>
      <t xml:space="preserve">5° </t>
    </r>
    <r>
      <rPr>
        <sz val="12"/>
        <color theme="8"/>
        <rFont val="Calibri (Corps)"/>
      </rPr>
      <t>Eenp</t>
    </r>
    <r>
      <rPr>
        <sz val="12"/>
        <color theme="1"/>
        <rFont val="Calibri"/>
        <family val="2"/>
        <scheme val="minor"/>
      </rPr>
      <t xml:space="preserve"> = l'électricité nette produite exprimée en MWh, n'excédant pas le plafond fixé par l'article 38, § 8 du décret lorsque celui-ci est applicable, à l’exception, pour toute installation d'une puissance électrique nominale brute supérieure ou égale à 400 kW, mise en service avant le 1er janvier 2026, ainsi que pour toute installation d’une puissance électrique nominale brute supérieure ou égale à 200 kW, mise en service à partir du 1er janvier 2026, de l’électricité produite et injectée sur le réseau lorsqu’elle est vendue à prix négatif et pendant les périodes au cours desquelles les prix day-ahead sur le marché spot belge sont négatifs durant au moins six heures consécutives</t>
    </r>
  </si>
  <si>
    <t>Cadre légal :</t>
  </si>
  <si>
    <t>[1] Décret du 12 avril 2001 relatif à l’organisation du marché régional de l’électricité</t>
  </si>
  <si>
    <t>[2] Arrêté du Gouvernement wallon du 30 novembre 2006 relatif à la promotion de l’électricité produite au moyen de sources d’énergie renouvelables ou de cogénération</t>
  </si>
  <si>
    <t>Verrouillage</t>
  </si>
  <si>
    <t>Certaines cellules et feuilles sont vérouillées de manière à éviter une modification involontaire des calculs. Au besoin, la protection peut être levée via le mot de passe suivant : SPW2023</t>
  </si>
  <si>
    <t>Version du :</t>
  </si>
  <si>
    <t>Contact :</t>
  </si>
  <si>
    <t>Calcul du taux d'octroi de certificats verts pour la première année de production pour une nouvelle unité de production</t>
  </si>
  <si>
    <t>Légende</t>
  </si>
  <si>
    <t>Valeur de référence paramètre</t>
  </si>
  <si>
    <t>= Valeur à encoder par l'utilisateur</t>
  </si>
  <si>
    <t>Valeur de référence prix de marché</t>
  </si>
  <si>
    <t>Valeur paramètre règlementation</t>
  </si>
  <si>
    <t>= Valeur non modifiable par l'utilisateur</t>
  </si>
  <si>
    <t>Résultat de calcul</t>
  </si>
  <si>
    <t>= Cellule non modifiable par l'utilisateur</t>
  </si>
  <si>
    <t>(1) Paramètres techniques</t>
  </si>
  <si>
    <t>Symbole</t>
  </si>
  <si>
    <t>Unité</t>
  </si>
  <si>
    <t>Valeurs</t>
  </si>
  <si>
    <t>Formule</t>
  </si>
  <si>
    <t>Puissance unité de production</t>
  </si>
  <si>
    <t>Pend</t>
  </si>
  <si>
    <t>kWe</t>
  </si>
  <si>
    <t>Durée d'utilisation</t>
  </si>
  <si>
    <t>Ue</t>
  </si>
  <si>
    <t>heures/an</t>
  </si>
  <si>
    <t>Rendement électrique net</t>
  </si>
  <si>
    <t>aE</t>
  </si>
  <si>
    <t>MWhe/MWhp</t>
  </si>
  <si>
    <t>Rendement chaleur net</t>
  </si>
  <si>
    <t>aQ</t>
  </si>
  <si>
    <t>MWhq/MWhp</t>
  </si>
  <si>
    <t>(2) Paramètres économiques</t>
  </si>
  <si>
    <t>Durée de vie économique</t>
  </si>
  <si>
    <t>n</t>
  </si>
  <si>
    <t>année</t>
  </si>
  <si>
    <t>Investissement initial</t>
  </si>
  <si>
    <t>CAPEX (0)</t>
  </si>
  <si>
    <t>EUR HTVA/kWe</t>
  </si>
  <si>
    <t>Taux de subsidiation net (%CAPEX)</t>
  </si>
  <si>
    <t>SUB</t>
  </si>
  <si>
    <t>%CAPEX</t>
  </si>
  <si>
    <t>Délai versement aide</t>
  </si>
  <si>
    <t>D_SUB</t>
  </si>
  <si>
    <t>Frais d'exploitation</t>
  </si>
  <si>
    <t>OPEX (1)</t>
  </si>
  <si>
    <t>EUR HTVA/kWe/an</t>
  </si>
  <si>
    <t>Prix du mix de combustibles de référence</t>
  </si>
  <si>
    <t>P FUEL MIX (1)</t>
  </si>
  <si>
    <t>EUR HTVA/MWhp</t>
  </si>
  <si>
    <t>Rendement chaudière de référence pour le mix de combustibles</t>
  </si>
  <si>
    <r>
      <rPr>
        <sz val="10"/>
        <color theme="1"/>
        <rFont val="Symbol"/>
        <family val="1"/>
        <charset val="2"/>
      </rPr>
      <t>h</t>
    </r>
    <r>
      <rPr>
        <sz val="10"/>
        <color theme="1"/>
        <rFont val="Calibri"/>
        <family val="2"/>
        <scheme val="minor"/>
      </rPr>
      <t>q FUEL MIX</t>
    </r>
  </si>
  <si>
    <t>%PCI</t>
  </si>
  <si>
    <t>Prix de référence pour le gaz naturel</t>
  </si>
  <si>
    <t>P GN (1)</t>
  </si>
  <si>
    <t>EUR HTVA/MWhp PCI</t>
  </si>
  <si>
    <t>Rendement chaudière de référence pour le gaz naturel</t>
  </si>
  <si>
    <r>
      <rPr>
        <sz val="10"/>
        <color theme="1"/>
        <rFont val="Symbol"/>
        <family val="1"/>
        <charset val="2"/>
      </rPr>
      <t>h</t>
    </r>
    <r>
      <rPr>
        <sz val="10"/>
        <color theme="1"/>
        <rFont val="Calibri"/>
        <family val="2"/>
        <scheme val="minor"/>
      </rPr>
      <t>q GN</t>
    </r>
  </si>
  <si>
    <t>Coût évité chaleur valorisée</t>
  </si>
  <si>
    <t>V Q_COGEN (1)</t>
  </si>
  <si>
    <t>EUR HTVA/MWhq</t>
  </si>
  <si>
    <r>
      <t xml:space="preserve">V G_COGEN = min (P FUEL MIX / </t>
    </r>
    <r>
      <rPr>
        <sz val="10"/>
        <color theme="5"/>
        <rFont val="Symbol"/>
        <family val="1"/>
        <charset val="2"/>
      </rPr>
      <t>h</t>
    </r>
    <r>
      <rPr>
        <sz val="10"/>
        <color theme="5"/>
        <rFont val="Calibri"/>
        <family val="2"/>
        <scheme val="minor"/>
      </rPr>
      <t xml:space="preserve">q FUEL MIX ; P GN / </t>
    </r>
    <r>
      <rPr>
        <sz val="10"/>
        <color theme="5"/>
        <rFont val="Symbol"/>
        <family val="1"/>
        <charset val="2"/>
      </rPr>
      <t>h</t>
    </r>
    <r>
      <rPr>
        <sz val="10"/>
        <color theme="5"/>
        <rFont val="Calibri"/>
        <family val="2"/>
        <scheme val="minor"/>
      </rPr>
      <t>q GN)</t>
    </r>
  </si>
  <si>
    <t>Durée de vie technique du groupe électrogène</t>
  </si>
  <si>
    <t>R</t>
  </si>
  <si>
    <t>Heures</t>
  </si>
  <si>
    <t>Coût de remplacement du groupe électrogène</t>
  </si>
  <si>
    <t>OPEX_R</t>
  </si>
  <si>
    <t>(3) Paramètres financiers</t>
  </si>
  <si>
    <t>Part fonds propres</t>
  </si>
  <si>
    <t>g</t>
  </si>
  <si>
    <t>%</t>
  </si>
  <si>
    <t>Taux de rentabilité sur fonds propres</t>
  </si>
  <si>
    <t>rE</t>
  </si>
  <si>
    <t>Taux d'intérêt capital emprunté (dette)</t>
  </si>
  <si>
    <t>rD</t>
  </si>
  <si>
    <t>Coût moyen pondéré du capital</t>
  </si>
  <si>
    <t>CMPC</t>
  </si>
  <si>
    <r>
      <t xml:space="preserve">CMPC = </t>
    </r>
    <r>
      <rPr>
        <sz val="10"/>
        <color theme="5"/>
        <rFont val="Symbol"/>
        <family val="1"/>
        <charset val="2"/>
      </rPr>
      <t>g</t>
    </r>
    <r>
      <rPr>
        <sz val="10"/>
        <color theme="5"/>
        <rFont val="Calibri"/>
        <family val="2"/>
        <scheme val="minor"/>
      </rPr>
      <t xml:space="preserve"> x rE + (1-</t>
    </r>
    <r>
      <rPr>
        <sz val="10"/>
        <color theme="5"/>
        <rFont val="Symbol"/>
        <family val="1"/>
        <charset val="2"/>
      </rPr>
      <t>g</t>
    </r>
    <r>
      <rPr>
        <sz val="10"/>
        <color theme="5"/>
        <rFont val="Calibri"/>
        <family val="2"/>
        <scheme val="minor"/>
      </rPr>
      <t>) x rD</t>
    </r>
  </si>
  <si>
    <t>Taux d'actualisation (nominal, pré-taxe)</t>
  </si>
  <si>
    <t>i</t>
  </si>
  <si>
    <t>i = CMPC</t>
  </si>
  <si>
    <t>(4) Paramètres d'indexation</t>
  </si>
  <si>
    <t>Indexation prix des intrants</t>
  </si>
  <si>
    <t>i_fuel</t>
  </si>
  <si>
    <t>%/an</t>
  </si>
  <si>
    <t>Indexation coût évité chaleur valorisée</t>
  </si>
  <si>
    <t>i_heat</t>
  </si>
  <si>
    <t>Indexation des OPEX</t>
  </si>
  <si>
    <t>i_opex</t>
  </si>
  <si>
    <t>(5) Calcul CPMA (t=1)</t>
  </si>
  <si>
    <t>Investissements net actualisés</t>
  </si>
  <si>
    <t>CAPEX_a</t>
  </si>
  <si>
    <t>EUR HTVA</t>
  </si>
  <si>
    <t>Calculs voir onglet "3. CALCUL CPMA"</t>
  </si>
  <si>
    <t>Frais d'exploitation actualisés</t>
  </si>
  <si>
    <t>OPEX_a</t>
  </si>
  <si>
    <t>Coûts intrants combustibles actualisés</t>
  </si>
  <si>
    <t>FUEL_a</t>
  </si>
  <si>
    <t>Coûts évités chaleur valorisée actualisés</t>
  </si>
  <si>
    <t>HEAT_a</t>
  </si>
  <si>
    <t>Coûts totaux nets actualisés</t>
  </si>
  <si>
    <t>COST_a</t>
  </si>
  <si>
    <t>COST_a = CAPEX_a + OPEX_a + FUEL_a + HEAT_a</t>
  </si>
  <si>
    <t>Production d'électricité nette actualisée</t>
  </si>
  <si>
    <t>Eenp_a</t>
  </si>
  <si>
    <t>MWhe</t>
  </si>
  <si>
    <t>Coût de production moyen actualisé</t>
  </si>
  <si>
    <t>Cpma(1)</t>
  </si>
  <si>
    <t>EUR HTVA/MWhe</t>
  </si>
  <si>
    <t>Cpma(1) = COST_a / Eenp_a</t>
  </si>
  <si>
    <t>Part investissement</t>
  </si>
  <si>
    <t>Cpma_CAPEX</t>
  </si>
  <si>
    <t>Cpma_CAPEX = CAPEX_a / Eenp_a</t>
  </si>
  <si>
    <t>Part exploitation</t>
  </si>
  <si>
    <t>Cpma_OPEX</t>
  </si>
  <si>
    <t>Cpma_OPEX = OPEX_a / Eenp_a</t>
  </si>
  <si>
    <t>Part combustibles</t>
  </si>
  <si>
    <t>Cpma(1)_FUEL</t>
  </si>
  <si>
    <t>Cpma(1)_FUEL = FUEL_a / Eenp_a</t>
  </si>
  <si>
    <t>Part réduction de coût via valorisation chaleur</t>
  </si>
  <si>
    <t>Cpma(1)_HEAT</t>
  </si>
  <si>
    <t>Cpma(1) = HEAT_a / Eenp_a</t>
  </si>
  <si>
    <t>(6) Calcul revenus valorisation électricité produite (t=1)</t>
  </si>
  <si>
    <t>Prix de référence pour la vente d'électricité sur le marché de gros en Belgique</t>
  </si>
  <si>
    <t>P(1) BE-MARKET</t>
  </si>
  <si>
    <t>Décote applicable pour la catégorie d'installation</t>
  </si>
  <si>
    <r>
      <t>l</t>
    </r>
    <r>
      <rPr>
        <sz val="10"/>
        <color theme="1"/>
        <rFont val="Calibri"/>
        <family val="2"/>
      </rPr>
      <t>(1)</t>
    </r>
  </si>
  <si>
    <t>Prix de vente LGO</t>
  </si>
  <si>
    <t>P(1) LGO-INJ</t>
  </si>
  <si>
    <t>Tarif d'injection appliqué par le gestionnaire de réseau</t>
  </si>
  <si>
    <t>T(1) INJ</t>
  </si>
  <si>
    <t>Valeur moyenne électricité produite</t>
  </si>
  <si>
    <t>V(1) ELEC_VERTE</t>
  </si>
  <si>
    <r>
      <t>V(1) ELEC_VERTE = (1-</t>
    </r>
    <r>
      <rPr>
        <sz val="10"/>
        <color theme="5"/>
        <rFont val="Symbol"/>
        <family val="1"/>
        <charset val="2"/>
      </rPr>
      <t>l</t>
    </r>
    <r>
      <rPr>
        <sz val="10"/>
        <color theme="5"/>
        <rFont val="Calibri"/>
        <family val="2"/>
        <scheme val="minor"/>
      </rPr>
      <t>(1)) x P(1) BE-MARKET + P(1) LGO-INJ - T(1) INJ</t>
    </r>
  </si>
  <si>
    <t>(7) Surcoût de production moyen actualisé (t=1)</t>
  </si>
  <si>
    <t>Spma(1)</t>
  </si>
  <si>
    <t>Spma(1) = Max ( 0 ; Cpma(1) - V(1) ELEC_VERTE )</t>
  </si>
  <si>
    <t>(8) Calcul du taux d'octroi de CV prolongation (t=1)</t>
  </si>
  <si>
    <t>Valeur du certificat vert</t>
  </si>
  <si>
    <t>Prix cv (1)</t>
  </si>
  <si>
    <t>EUR HTVA/CV</t>
  </si>
  <si>
    <t>Taux d'octroi de CV compensation</t>
  </si>
  <si>
    <t>Taux d'octroi compensation (1)</t>
  </si>
  <si>
    <t>CV/MWhe</t>
  </si>
  <si>
    <t>= Spma(1) / Prix cv (1)</t>
  </si>
  <si>
    <t>Plafond du taux d'octroi de CV fixé par le Décret</t>
  </si>
  <si>
    <t>P</t>
  </si>
  <si>
    <t>Taux d'octroi de CV (première année de production)</t>
  </si>
  <si>
    <t>Taux d'octroi (1)</t>
  </si>
  <si>
    <t>= min (Taux d'octroi compensation (1) ; P )</t>
  </si>
  <si>
    <t>EUR/MWh</t>
  </si>
  <si>
    <t>= Prix CV(1) x Taux d'octroi (1)</t>
  </si>
  <si>
    <t>Calcul CPMA</t>
  </si>
  <si>
    <t>Facteur d'actualisation</t>
  </si>
  <si>
    <t>a(t)</t>
  </si>
  <si>
    <t>-</t>
  </si>
  <si>
    <t>Consommation d'intrants combustibles</t>
  </si>
  <si>
    <t>Ee</t>
  </si>
  <si>
    <t>MWhp/an</t>
  </si>
  <si>
    <t>Production nette d'électricité</t>
  </si>
  <si>
    <t>Eenp</t>
  </si>
  <si>
    <t>MWhe/an</t>
  </si>
  <si>
    <t>Production nette de chaleur</t>
  </si>
  <si>
    <t>Eqnv</t>
  </si>
  <si>
    <t>MWhq/an</t>
  </si>
  <si>
    <t>Heures de fonctionnement</t>
  </si>
  <si>
    <t>Tf</t>
  </si>
  <si>
    <t>Heure</t>
  </si>
  <si>
    <t>Durée prolongation</t>
  </si>
  <si>
    <t>N</t>
  </si>
  <si>
    <t>[3] Arrêté ministériel du 12 mars 2007 relatif au procédures et code de comptage de l'électricité produite à partir de sources d'énergie renouvelables et/ou de cogénération en Région wallonne</t>
  </si>
  <si>
    <t>30.09.2025</t>
  </si>
  <si>
    <t>consultations.certificatsverts@spw.wallonie.be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</si>
</sst>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%"/>
    <numFmt numFmtId="165" formatCode="0.000"/>
  </numFmts>
  <fonts count="3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2" tint="-9.9978637043366805E-2"/>
      <name val="Calibri"/>
      <family val="2"/>
      <scheme val="minor"/>
    </font>
    <font>
      <sz val="11"/>
      <color theme="1"/>
      <name val="Symbol"/>
      <family val="1"/>
      <charset val="2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Symbol"/>
      <family val="1"/>
      <charset val="2"/>
    </font>
    <font>
      <sz val="10"/>
      <color theme="1"/>
      <name val="Calibri"/>
      <family val="2"/>
      <charset val="2"/>
      <scheme val="minor"/>
    </font>
    <font>
      <sz val="10"/>
      <color theme="1"/>
      <name val="Calibri"/>
      <family val="2"/>
    </font>
    <font>
      <sz val="10"/>
      <color theme="5"/>
      <name val="Calibri"/>
      <family val="2"/>
      <scheme val="minor"/>
    </font>
    <font>
      <b/>
      <sz val="10"/>
      <color theme="5"/>
      <name val="Calibri"/>
      <family val="2"/>
      <scheme val="minor"/>
    </font>
    <font>
      <sz val="10"/>
      <color theme="5"/>
      <name val="Symbol"/>
      <family val="1"/>
      <charset val="2"/>
    </font>
    <font>
      <b/>
      <sz val="12"/>
      <color theme="5"/>
      <name val="Calibri (Corps)"/>
    </font>
    <font>
      <sz val="12"/>
      <color theme="9"/>
      <name val="Calibri (Corps)"/>
    </font>
    <font>
      <sz val="12"/>
      <color theme="8"/>
      <name val="Calibri (Corps)"/>
    </font>
    <font>
      <sz val="12"/>
      <color theme="5"/>
      <name val="Calibri (Corps)"/>
    </font>
    <font>
      <b/>
      <sz val="12"/>
      <color theme="1"/>
      <name val="Calibri (Corps)"/>
    </font>
    <font>
      <sz val="12"/>
      <color theme="9"/>
      <name val="Calibri"/>
      <family val="2"/>
      <scheme val="minor"/>
    </font>
    <font>
      <b/>
      <sz val="12"/>
      <color theme="9"/>
      <name val="Calibri (Corps)"/>
    </font>
    <font>
      <b/>
      <sz val="12"/>
      <color theme="8"/>
      <name val="Calibri (Corps)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(Corps)"/>
    </font>
    <font>
      <b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44" fontId="27" fillId="0" borderId="0" applyFont="0" applyFill="0" applyBorder="0" applyAlignment="0" applyProtection="0"/>
  </cellStyleXfs>
  <cellXfs count="117">
    <xf numFmtId="0" fontId="0" fillId="0" borderId="0" xfId="0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 indent="1"/>
    </xf>
    <xf numFmtId="3" fontId="3" fillId="2" borderId="0" xfId="0" applyNumberFormat="1" applyFont="1" applyFill="1"/>
    <xf numFmtId="0" fontId="4" fillId="4" borderId="0" xfId="0" applyFont="1" applyFill="1"/>
    <xf numFmtId="9" fontId="3" fillId="2" borderId="0" xfId="1" applyFont="1" applyFill="1"/>
    <xf numFmtId="0" fontId="3" fillId="2" borderId="1" xfId="0" applyFont="1" applyFill="1" applyBorder="1"/>
    <xf numFmtId="165" fontId="3" fillId="2" borderId="1" xfId="0" applyNumberFormat="1" applyFont="1" applyFill="1" applyBorder="1"/>
    <xf numFmtId="0" fontId="2" fillId="2" borderId="1" xfId="0" applyFont="1" applyFill="1" applyBorder="1"/>
    <xf numFmtId="3" fontId="3" fillId="2" borderId="1" xfId="0" applyNumberFormat="1" applyFont="1" applyFill="1" applyBorder="1"/>
    <xf numFmtId="0" fontId="0" fillId="2" borderId="0" xfId="0" applyFill="1"/>
    <xf numFmtId="0" fontId="10" fillId="2" borderId="0" xfId="0" applyFont="1" applyFill="1"/>
    <xf numFmtId="0" fontId="12" fillId="2" borderId="0" xfId="2" applyFill="1"/>
    <xf numFmtId="0" fontId="9" fillId="2" borderId="0" xfId="0" quotePrefix="1" applyFont="1" applyFill="1"/>
    <xf numFmtId="0" fontId="9" fillId="2" borderId="0" xfId="0" quotePrefix="1" applyFont="1" applyFill="1" applyAlignment="1">
      <alignment horizontal="left" vertical="top" wrapText="1"/>
    </xf>
    <xf numFmtId="165" fontId="3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0" fontId="2" fillId="6" borderId="4" xfId="0" applyFont="1" applyFill="1" applyBorder="1"/>
    <xf numFmtId="0" fontId="2" fillId="6" borderId="5" xfId="0" applyFont="1" applyFill="1" applyBorder="1"/>
    <xf numFmtId="0" fontId="2" fillId="6" borderId="6" xfId="0" applyFont="1" applyFill="1" applyBorder="1"/>
    <xf numFmtId="0" fontId="2" fillId="2" borderId="7" xfId="0" applyFont="1" applyFill="1" applyBorder="1"/>
    <xf numFmtId="0" fontId="3" fillId="2" borderId="7" xfId="0" applyFont="1" applyFill="1" applyBorder="1" applyAlignment="1">
      <alignment horizontal="left" indent="1"/>
    </xf>
    <xf numFmtId="165" fontId="3" fillId="2" borderId="0" xfId="0" applyNumberFormat="1" applyFont="1" applyFill="1"/>
    <xf numFmtId="0" fontId="3" fillId="2" borderId="8" xfId="0" applyFont="1" applyFill="1" applyBorder="1" applyAlignment="1">
      <alignment horizontal="left" indent="1"/>
    </xf>
    <xf numFmtId="0" fontId="3" fillId="2" borderId="2" xfId="0" applyFont="1" applyFill="1" applyBorder="1"/>
    <xf numFmtId="0" fontId="3" fillId="2" borderId="3" xfId="0" applyFont="1" applyFill="1" applyBorder="1"/>
    <xf numFmtId="3" fontId="3" fillId="2" borderId="2" xfId="0" applyNumberFormat="1" applyFont="1" applyFill="1" applyBorder="1"/>
    <xf numFmtId="3" fontId="3" fillId="2" borderId="3" xfId="0" applyNumberFormat="1" applyFont="1" applyFill="1" applyBorder="1"/>
    <xf numFmtId="0" fontId="2" fillId="6" borderId="4" xfId="0" applyFont="1" applyFill="1" applyBorder="1" applyAlignment="1">
      <alignment horizontal="left" indent="1"/>
    </xf>
    <xf numFmtId="0" fontId="2" fillId="6" borderId="6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0" fontId="9" fillId="2" borderId="0" xfId="0" applyFont="1" applyFill="1"/>
    <xf numFmtId="0" fontId="10" fillId="2" borderId="0" xfId="0" applyFont="1" applyFill="1" applyAlignment="1">
      <alignment vertical="top"/>
    </xf>
    <xf numFmtId="0" fontId="3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3" fillId="8" borderId="0" xfId="0" applyFont="1" applyFill="1" applyAlignment="1" applyProtection="1">
      <alignment wrapText="1"/>
      <protection locked="0"/>
    </xf>
    <xf numFmtId="0" fontId="3" fillId="8" borderId="0" xfId="0" quotePrefix="1" applyFont="1" applyFill="1" applyAlignment="1" applyProtection="1">
      <alignment wrapText="1"/>
      <protection locked="0"/>
    </xf>
    <xf numFmtId="0" fontId="3" fillId="7" borderId="0" xfId="0" applyFont="1" applyFill="1" applyAlignment="1" applyProtection="1">
      <alignment horizontal="left"/>
      <protection locked="0"/>
    </xf>
    <xf numFmtId="0" fontId="3" fillId="7" borderId="0" xfId="0" quotePrefix="1" applyFont="1" applyFill="1" applyAlignment="1" applyProtection="1">
      <alignment horizontal="left"/>
      <protection locked="0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quotePrefix="1" applyFont="1" applyFill="1" applyAlignment="1" applyProtection="1">
      <alignment horizontal="left"/>
      <protection locked="0"/>
    </xf>
    <xf numFmtId="0" fontId="3" fillId="3" borderId="0" xfId="0" applyFont="1" applyFill="1" applyAlignment="1" applyProtection="1">
      <alignment wrapText="1"/>
      <protection locked="0"/>
    </xf>
    <xf numFmtId="0" fontId="3" fillId="3" borderId="0" xfId="0" quotePrefix="1" applyFont="1" applyFill="1" applyAlignment="1" applyProtection="1">
      <alignment wrapText="1"/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5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indent="1"/>
      <protection locked="0"/>
    </xf>
    <xf numFmtId="3" fontId="3" fillId="8" borderId="0" xfId="0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3" fillId="2" borderId="0" xfId="0" applyNumberFormat="1" applyFont="1" applyFill="1" applyAlignment="1" applyProtection="1">
      <alignment horizontal="right"/>
      <protection locked="0"/>
    </xf>
    <xf numFmtId="9" fontId="3" fillId="8" borderId="0" xfId="1" applyFont="1" applyFill="1" applyAlignment="1" applyProtection="1">
      <alignment horizontal="right"/>
      <protection locked="0"/>
    </xf>
    <xf numFmtId="9" fontId="3" fillId="2" borderId="0" xfId="0" applyNumberFormat="1" applyFont="1" applyFill="1" applyAlignment="1" applyProtection="1">
      <alignment horizontal="right"/>
      <protection locked="0"/>
    </xf>
    <xf numFmtId="9" fontId="3" fillId="2" borderId="0" xfId="1" applyFont="1" applyFill="1" applyAlignment="1" applyProtection="1">
      <alignment horizontal="right"/>
      <protection locked="0"/>
    </xf>
    <xf numFmtId="3" fontId="16" fillId="2" borderId="0" xfId="0" quotePrefix="1" applyNumberFormat="1" applyFont="1" applyFill="1" applyAlignment="1" applyProtection="1">
      <alignment horizontal="left"/>
      <protection locked="0"/>
    </xf>
    <xf numFmtId="3" fontId="3" fillId="7" borderId="0" xfId="0" applyNumberFormat="1" applyFont="1" applyFill="1" applyAlignment="1" applyProtection="1">
      <alignment horizontal="right"/>
      <protection locked="0"/>
    </xf>
    <xf numFmtId="0" fontId="14" fillId="2" borderId="0" xfId="0" applyFont="1" applyFill="1" applyProtection="1">
      <protection locked="0"/>
    </xf>
    <xf numFmtId="0" fontId="16" fillId="2" borderId="0" xfId="0" quotePrefix="1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left" indent="1"/>
      <protection locked="0"/>
    </xf>
    <xf numFmtId="164" fontId="7" fillId="2" borderId="0" xfId="0" applyNumberFormat="1" applyFont="1" applyFill="1" applyAlignment="1" applyProtection="1">
      <alignment horizontal="right"/>
      <protection locked="0"/>
    </xf>
    <xf numFmtId="164" fontId="16" fillId="2" borderId="0" xfId="0" quotePrefix="1" applyNumberFormat="1" applyFont="1" applyFill="1" applyAlignment="1" applyProtection="1">
      <alignment horizontal="left"/>
      <protection locked="0"/>
    </xf>
    <xf numFmtId="10" fontId="3" fillId="2" borderId="0" xfId="0" applyNumberFormat="1" applyFont="1" applyFill="1" applyProtection="1">
      <protection locked="0"/>
    </xf>
    <xf numFmtId="164" fontId="3" fillId="2" borderId="0" xfId="0" applyNumberFormat="1" applyFont="1" applyFill="1" applyAlignment="1" applyProtection="1">
      <alignment horizontal="right"/>
      <protection locked="0"/>
    </xf>
    <xf numFmtId="10" fontId="3" fillId="2" borderId="0" xfId="1" applyNumberFormat="1" applyFont="1" applyFill="1" applyAlignment="1" applyProtection="1">
      <alignment horizontal="right"/>
      <protection locked="0"/>
    </xf>
    <xf numFmtId="3" fontId="3" fillId="2" borderId="0" xfId="0" applyNumberFormat="1" applyFont="1" applyFill="1" applyProtection="1">
      <protection locked="0"/>
    </xf>
    <xf numFmtId="0" fontId="2" fillId="2" borderId="0" xfId="0" applyFont="1" applyFill="1" applyAlignment="1" applyProtection="1">
      <alignment horizontal="left" indent="1"/>
      <protection locked="0"/>
    </xf>
    <xf numFmtId="3" fontId="2" fillId="2" borderId="0" xfId="0" applyNumberFormat="1" applyFont="1" applyFill="1" applyProtection="1">
      <protection locked="0"/>
    </xf>
    <xf numFmtId="3" fontId="17" fillId="2" borderId="0" xfId="0" quotePrefix="1" applyNumberFormat="1" applyFont="1" applyFill="1" applyProtection="1">
      <protection locked="0"/>
    </xf>
    <xf numFmtId="9" fontId="3" fillId="2" borderId="0" xfId="1" applyFont="1" applyFill="1" applyAlignment="1" applyProtection="1">
      <alignment horizontal="left" indent="1"/>
      <protection locked="0"/>
    </xf>
    <xf numFmtId="0" fontId="17" fillId="2" borderId="0" xfId="0" quotePrefix="1" applyFont="1" applyFill="1" applyProtection="1">
      <protection locked="0"/>
    </xf>
    <xf numFmtId="0" fontId="3" fillId="2" borderId="0" xfId="0" quotePrefix="1" applyFont="1" applyFill="1" applyProtection="1">
      <protection locked="0"/>
    </xf>
    <xf numFmtId="9" fontId="3" fillId="2" borderId="0" xfId="1" applyFont="1" applyFill="1" applyProtection="1">
      <protection locked="0"/>
    </xf>
    <xf numFmtId="0" fontId="3" fillId="2" borderId="0" xfId="0" applyFont="1" applyFill="1" applyAlignment="1" applyProtection="1">
      <alignment horizontal="left" indent="2"/>
      <protection locked="0"/>
    </xf>
    <xf numFmtId="0" fontId="16" fillId="2" borderId="0" xfId="0" quotePrefix="1" applyFont="1" applyFill="1" applyProtection="1">
      <protection locked="0"/>
    </xf>
    <xf numFmtId="4" fontId="3" fillId="7" borderId="0" xfId="0" applyNumberFormat="1" applyFont="1" applyFill="1" applyAlignment="1" applyProtection="1">
      <alignment horizontal="right"/>
      <protection locked="0"/>
    </xf>
    <xf numFmtId="2" fontId="3" fillId="2" borderId="0" xfId="0" applyNumberFormat="1" applyFont="1" applyFill="1" applyAlignment="1" applyProtection="1">
      <alignment horizontal="right"/>
      <protection locked="0"/>
    </xf>
    <xf numFmtId="4" fontId="3" fillId="2" borderId="0" xfId="0" applyNumberFormat="1" applyFont="1" applyFill="1" applyAlignment="1" applyProtection="1">
      <alignment horizontal="right"/>
      <protection locked="0"/>
    </xf>
    <xf numFmtId="0" fontId="13" fillId="2" borderId="0" xfId="0" applyFont="1" applyFill="1" applyProtection="1">
      <protection locked="0"/>
    </xf>
    <xf numFmtId="10" fontId="3" fillId="8" borderId="0" xfId="1" applyNumberFormat="1" applyFont="1" applyFill="1" applyAlignment="1" applyProtection="1">
      <alignment horizontal="right"/>
      <protection locked="0"/>
    </xf>
    <xf numFmtId="2" fontId="3" fillId="8" borderId="0" xfId="0" applyNumberFormat="1" applyFont="1" applyFill="1" applyProtection="1">
      <protection locked="0"/>
    </xf>
    <xf numFmtId="2" fontId="3" fillId="2" borderId="0" xfId="0" applyNumberFormat="1" applyFont="1" applyFill="1" applyProtection="1">
      <protection locked="0"/>
    </xf>
    <xf numFmtId="2" fontId="3" fillId="7" borderId="0" xfId="0" applyNumberFormat="1" applyFont="1" applyFill="1" applyProtection="1">
      <protection locked="0"/>
    </xf>
    <xf numFmtId="0" fontId="2" fillId="2" borderId="0" xfId="0" quotePrefix="1" applyFont="1" applyFill="1" applyAlignment="1" applyProtection="1">
      <alignment horizontal="left"/>
      <protection locked="0"/>
    </xf>
    <xf numFmtId="3" fontId="3" fillId="3" borderId="0" xfId="0" applyNumberFormat="1" applyFont="1" applyFill="1" applyAlignment="1">
      <alignment horizontal="right"/>
    </xf>
    <xf numFmtId="10" fontId="3" fillId="3" borderId="0" xfId="1" applyNumberFormat="1" applyFont="1" applyFill="1" applyAlignment="1" applyProtection="1">
      <alignment horizontal="right"/>
    </xf>
    <xf numFmtId="3" fontId="3" fillId="3" borderId="0" xfId="0" applyNumberFormat="1" applyFont="1" applyFill="1"/>
    <xf numFmtId="3" fontId="2" fillId="3" borderId="0" xfId="0" applyNumberFormat="1" applyFont="1" applyFill="1"/>
    <xf numFmtId="2" fontId="2" fillId="3" borderId="0" xfId="0" applyNumberFormat="1" applyFont="1" applyFill="1"/>
    <xf numFmtId="2" fontId="3" fillId="3" borderId="0" xfId="0" applyNumberFormat="1" applyFont="1" applyFill="1"/>
    <xf numFmtId="4" fontId="2" fillId="3" borderId="0" xfId="0" applyNumberFormat="1" applyFont="1" applyFill="1" applyAlignment="1">
      <alignment horizontal="right"/>
    </xf>
    <xf numFmtId="165" fontId="3" fillId="3" borderId="0" xfId="0" applyNumberFormat="1" applyFont="1" applyFill="1"/>
    <xf numFmtId="165" fontId="3" fillId="5" borderId="0" xfId="0" applyNumberFormat="1" applyFont="1" applyFill="1"/>
    <xf numFmtId="165" fontId="2" fillId="3" borderId="0" xfId="0" applyNumberFormat="1" applyFont="1" applyFill="1"/>
    <xf numFmtId="165" fontId="3" fillId="2" borderId="7" xfId="0" applyNumberFormat="1" applyFont="1" applyFill="1" applyBorder="1"/>
    <xf numFmtId="3" fontId="3" fillId="2" borderId="7" xfId="0" applyNumberFormat="1" applyFont="1" applyFill="1" applyBorder="1"/>
    <xf numFmtId="3" fontId="3" fillId="2" borderId="8" xfId="0" applyNumberFormat="1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3" fillId="2" borderId="7" xfId="0" applyNumberFormat="1" applyFont="1" applyFill="1" applyBorder="1"/>
    <xf numFmtId="165" fontId="3" fillId="2" borderId="7" xfId="0" applyNumberFormat="1" applyFont="1" applyFill="1" applyBorder="1" applyAlignment="1">
      <alignment horizontal="right"/>
    </xf>
    <xf numFmtId="0" fontId="3" fillId="2" borderId="7" xfId="0" applyFont="1" applyFill="1" applyBorder="1"/>
    <xf numFmtId="0" fontId="12" fillId="0" borderId="0" xfId="2"/>
    <xf numFmtId="0" fontId="30" fillId="2" borderId="0" xfId="0" quotePrefix="1" applyFont="1" applyFill="1" applyProtection="1">
      <protection locked="0"/>
    </xf>
    <xf numFmtId="0" fontId="0" fillId="2" borderId="0" xfId="0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center" wrapText="1"/>
    </xf>
    <xf numFmtId="0" fontId="28" fillId="3" borderId="0" xfId="0" applyFont="1" applyFill="1" applyAlignment="1" applyProtection="1">
      <alignment horizontal="left" vertical="center" wrapText="1" indent="1"/>
      <protection locked="0"/>
    </xf>
  </cellXfs>
  <cellStyles count="6">
    <cellStyle name="Lien hypertexte" xfId="2" builtinId="8"/>
    <cellStyle name="Monétaire 2" xfId="5" xr:uid="{E9D58F52-B99A-E545-B2FC-F0AE0926C756}"/>
    <cellStyle name="Normal" xfId="0" builtinId="0"/>
    <cellStyle name="Normal 2" xfId="3" xr:uid="{E680982C-658C-E042-9F8A-8CDAFF7005F1}"/>
    <cellStyle name="Pourcentage" xfId="1" builtinId="5"/>
    <cellStyle name="Pourcentage 2" xfId="4" xr:uid="{80396E1E-35EF-C142-B3ED-688E06FD38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25400</xdr:rowOff>
    </xdr:from>
    <xdr:to>
      <xdr:col>4</xdr:col>
      <xdr:colOff>25400</xdr:colOff>
      <xdr:row>10</xdr:row>
      <xdr:rowOff>151495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B979061-209D-A447-A015-DC9C2D776C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25400" y="25400"/>
          <a:ext cx="3086100" cy="2158095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48</xdr:row>
      <xdr:rowOff>159440</xdr:rowOff>
    </xdr:from>
    <xdr:to>
      <xdr:col>9</xdr:col>
      <xdr:colOff>493889</xdr:colOff>
      <xdr:row>50</xdr:row>
      <xdr:rowOff>28994</xdr:rowOff>
    </xdr:to>
    <xdr:sp macro="" textlink="">
      <xdr:nvSpPr>
        <xdr:cNvPr id="4" name="ZoneTexte 12">
          <a:extLst>
            <a:ext uri="{FF2B5EF4-FFF2-40B4-BE49-F238E27FC236}">
              <a16:creationId xmlns:a16="http://schemas.microsoft.com/office/drawing/2014/main" id="{CD62FF85-6144-4F40-9836-9737DC4FC494}"/>
            </a:ext>
          </a:extLst>
        </xdr:cNvPr>
        <xdr:cNvSpPr txBox="1">
          <a:spLocks noChangeArrowheads="1"/>
        </xdr:cNvSpPr>
      </xdr:nvSpPr>
      <xdr:spPr bwMode="auto">
        <a:xfrm>
          <a:off x="1904530" y="11589440"/>
          <a:ext cx="5786026" cy="269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sp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hilippe%20Taverniers/Dropbox%20(ValBiom)/ValBiom%20equipe/Th&#233;matique/Biom&#233;thanisation/Dossiers/MP%20Prix%20intrants%20-%20MS%20PT/Prix_intra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ypothèses_CatB"/>
      <sheetName val="RawDATA_CatB"/>
      <sheetName val="Prix_intrants_CatB"/>
      <sheetName val="Rapport_Cat_B"/>
      <sheetName val="CAT_B"/>
      <sheetName val="Prix_intrants_Cat_S"/>
      <sheetName val="Rapport_Cat_S"/>
      <sheetName val="CAT_S"/>
      <sheetName val="Rapport_IAA"/>
      <sheetName val="Rapport_IAA_source"/>
      <sheetName val="Détail_gisement_BST"/>
      <sheetName val="BMP_from_BST"/>
      <sheetName val="Feuil1"/>
    </sheetNames>
    <sheetDataSet>
      <sheetData sheetId="0">
        <row r="2">
          <cell r="B2">
            <v>0.55000000000000004</v>
          </cell>
        </row>
        <row r="3">
          <cell r="B3">
            <v>0.5</v>
          </cell>
        </row>
        <row r="4">
          <cell r="B4">
            <v>9.94</v>
          </cell>
        </row>
        <row r="5">
          <cell r="B5">
            <v>33.726496912509546</v>
          </cell>
        </row>
        <row r="9">
          <cell r="B9">
            <v>5.5</v>
          </cell>
        </row>
        <row r="10">
          <cell r="B10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ultations.certificatsverts@spw.wallonie.b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FCB4-098C-424B-84AF-AE81B0CA944F}">
  <sheetPr>
    <pageSetUpPr fitToPage="1"/>
  </sheetPr>
  <dimension ref="A4:K45"/>
  <sheetViews>
    <sheetView tabSelected="1" showWhiteSpace="0" view="pageBreakPreview" topLeftCell="A26" zoomScaleNormal="100" zoomScaleSheetLayoutView="100" zoomScalePageLayoutView="70" workbookViewId="0">
      <selection activeCell="H41" sqref="H41"/>
    </sheetView>
  </sheetViews>
  <sheetFormatPr baseColWidth="10" defaultColWidth="10.69921875" defaultRowHeight="15.6"/>
  <cols>
    <col min="1" max="1" width="16" style="13" customWidth="1"/>
    <col min="2" max="2" width="2.69921875" style="13" customWidth="1"/>
    <col min="3" max="16384" width="10.69921875" style="13"/>
  </cols>
  <sheetData>
    <row r="4" spans="1:11">
      <c r="E4" s="112" t="s">
        <v>0</v>
      </c>
      <c r="F4" s="112"/>
      <c r="G4" s="112"/>
      <c r="H4" s="112"/>
      <c r="I4" s="112"/>
      <c r="J4" s="112"/>
      <c r="K4" s="112"/>
    </row>
    <row r="5" spans="1:11">
      <c r="E5" s="112"/>
      <c r="F5" s="112"/>
      <c r="G5" s="112"/>
      <c r="H5" s="112"/>
      <c r="I5" s="112"/>
      <c r="J5" s="112"/>
      <c r="K5" s="112"/>
    </row>
    <row r="6" spans="1:11">
      <c r="E6" s="112"/>
      <c r="F6" s="112"/>
      <c r="G6" s="112"/>
      <c r="H6" s="112"/>
      <c r="I6" s="112"/>
      <c r="J6" s="112"/>
      <c r="K6" s="112"/>
    </row>
    <row r="7" spans="1:11">
      <c r="E7" s="112"/>
      <c r="F7" s="112"/>
      <c r="G7" s="112"/>
      <c r="H7" s="112"/>
      <c r="I7" s="112"/>
      <c r="J7" s="112"/>
      <c r="K7" s="112"/>
    </row>
    <row r="8" spans="1:11">
      <c r="E8" s="112"/>
      <c r="F8" s="112"/>
      <c r="G8" s="112"/>
      <c r="H8" s="112"/>
      <c r="I8" s="112"/>
      <c r="J8" s="112"/>
      <c r="K8" s="112"/>
    </row>
    <row r="9" spans="1:11">
      <c r="E9" s="112"/>
      <c r="F9" s="112"/>
      <c r="G9" s="112"/>
      <c r="H9" s="112"/>
      <c r="I9" s="112"/>
      <c r="J9" s="112"/>
      <c r="K9" s="112"/>
    </row>
    <row r="10" spans="1:11">
      <c r="F10" s="36"/>
    </row>
    <row r="12" spans="1:11" ht="16.95" customHeight="1">
      <c r="A12" s="37" t="s">
        <v>1</v>
      </c>
      <c r="C12" s="113" t="s">
        <v>2</v>
      </c>
      <c r="D12" s="113"/>
      <c r="E12" s="113"/>
      <c r="F12" s="113"/>
      <c r="G12" s="113"/>
      <c r="H12" s="113"/>
      <c r="I12" s="113"/>
      <c r="J12" s="113"/>
      <c r="K12" s="113"/>
    </row>
    <row r="13" spans="1:11" ht="52.2" customHeight="1">
      <c r="A13" s="14"/>
      <c r="C13" s="113"/>
      <c r="D13" s="113"/>
      <c r="E13" s="113"/>
      <c r="F13" s="113"/>
      <c r="G13" s="113"/>
      <c r="H13" s="113"/>
      <c r="I13" s="113"/>
      <c r="J13" s="113"/>
      <c r="K13" s="113"/>
    </row>
    <row r="14" spans="1:11" ht="55.2" customHeight="1">
      <c r="A14" s="37" t="s">
        <v>3</v>
      </c>
      <c r="C14" s="114" t="s">
        <v>4</v>
      </c>
      <c r="D14" s="114"/>
      <c r="E14" s="114"/>
      <c r="F14" s="114"/>
      <c r="G14" s="114"/>
      <c r="H14" s="114"/>
      <c r="I14" s="114"/>
      <c r="J14" s="114"/>
      <c r="K14" s="114"/>
    </row>
    <row r="15" spans="1:11" ht="22.2" customHeight="1">
      <c r="A15" s="37" t="s">
        <v>5</v>
      </c>
      <c r="C15" s="113" t="s">
        <v>6</v>
      </c>
      <c r="D15" s="113"/>
      <c r="E15" s="113"/>
      <c r="F15" s="113"/>
      <c r="G15" s="113"/>
      <c r="H15" s="113"/>
      <c r="I15" s="113"/>
      <c r="J15" s="113"/>
      <c r="K15" s="113"/>
    </row>
    <row r="16" spans="1:11">
      <c r="A16" s="14"/>
      <c r="C16" s="14" t="s">
        <v>7</v>
      </c>
    </row>
    <row r="17" spans="1:11" ht="4.95" customHeight="1">
      <c r="A17" s="14"/>
    </row>
    <row r="18" spans="1:11">
      <c r="A18" s="14"/>
      <c r="C18" s="13" t="s">
        <v>8</v>
      </c>
    </row>
    <row r="19" spans="1:11" ht="3" customHeight="1">
      <c r="A19" s="14"/>
    </row>
    <row r="20" spans="1:11" ht="16.2" customHeight="1">
      <c r="A20" s="14"/>
      <c r="C20" s="113" t="s">
        <v>9</v>
      </c>
      <c r="D20" s="113"/>
      <c r="E20" s="113"/>
      <c r="F20" s="113"/>
      <c r="G20" s="113"/>
      <c r="H20" s="113"/>
      <c r="I20" s="113"/>
      <c r="J20" s="113"/>
      <c r="K20" s="113"/>
    </row>
    <row r="21" spans="1:11" ht="19.2" customHeight="1">
      <c r="A21" s="14"/>
      <c r="C21" s="113"/>
      <c r="D21" s="113"/>
      <c r="E21" s="113"/>
      <c r="F21" s="113"/>
      <c r="G21" s="113"/>
      <c r="H21" s="113"/>
      <c r="I21" s="113"/>
      <c r="J21" s="113"/>
      <c r="K21" s="113"/>
    </row>
    <row r="22" spans="1:11">
      <c r="A22" s="14"/>
      <c r="C22" s="113" t="s">
        <v>10</v>
      </c>
      <c r="D22" s="113"/>
      <c r="E22" s="113"/>
      <c r="F22" s="113"/>
      <c r="G22" s="113"/>
      <c r="H22" s="113"/>
      <c r="I22" s="113"/>
      <c r="J22" s="113"/>
      <c r="K22" s="113"/>
    </row>
    <row r="23" spans="1:11">
      <c r="A23" s="14"/>
      <c r="C23" s="113"/>
      <c r="D23" s="113"/>
      <c r="E23" s="113"/>
      <c r="F23" s="113"/>
      <c r="G23" s="113"/>
      <c r="H23" s="113"/>
      <c r="I23" s="113"/>
      <c r="J23" s="113"/>
      <c r="K23" s="113"/>
    </row>
    <row r="24" spans="1:11">
      <c r="A24" s="14"/>
      <c r="C24" s="113" t="s">
        <v>11</v>
      </c>
      <c r="D24" s="113"/>
      <c r="E24" s="113"/>
      <c r="F24" s="113"/>
      <c r="G24" s="113"/>
      <c r="H24" s="113"/>
      <c r="I24" s="113"/>
      <c r="J24" s="113"/>
      <c r="K24" s="113"/>
    </row>
    <row r="25" spans="1:11">
      <c r="A25" s="14"/>
      <c r="C25" s="113"/>
      <c r="D25" s="113"/>
      <c r="E25" s="113"/>
      <c r="F25" s="113"/>
      <c r="G25" s="113"/>
      <c r="H25" s="113"/>
      <c r="I25" s="113"/>
      <c r="J25" s="113"/>
      <c r="K25" s="113"/>
    </row>
    <row r="26" spans="1:11" ht="16.2" customHeight="1">
      <c r="A26" s="14"/>
      <c r="C26" s="113" t="s">
        <v>12</v>
      </c>
      <c r="D26" s="113"/>
      <c r="E26" s="113"/>
      <c r="F26" s="113"/>
      <c r="G26" s="113"/>
      <c r="H26" s="113"/>
      <c r="I26" s="113"/>
      <c r="J26" s="113"/>
      <c r="K26" s="113"/>
    </row>
    <row r="27" spans="1:11">
      <c r="A27" s="14"/>
      <c r="C27" s="113"/>
      <c r="D27" s="113"/>
      <c r="E27" s="113"/>
      <c r="F27" s="113"/>
      <c r="G27" s="113"/>
      <c r="H27" s="113"/>
      <c r="I27" s="113"/>
      <c r="J27" s="113"/>
      <c r="K27" s="113"/>
    </row>
    <row r="28" spans="1:11" ht="16.2" customHeight="1">
      <c r="A28" s="14"/>
      <c r="C28" s="113" t="s">
        <v>13</v>
      </c>
      <c r="D28" s="113"/>
      <c r="E28" s="113"/>
      <c r="F28" s="113"/>
      <c r="G28" s="113"/>
      <c r="H28" s="113"/>
      <c r="I28" s="113"/>
      <c r="J28" s="113"/>
      <c r="K28" s="113"/>
    </row>
    <row r="29" spans="1:11">
      <c r="A29" s="14"/>
      <c r="C29" s="113"/>
      <c r="D29" s="113"/>
      <c r="E29" s="113"/>
      <c r="F29" s="113"/>
      <c r="G29" s="113"/>
      <c r="H29" s="113"/>
      <c r="I29" s="113"/>
      <c r="J29" s="113"/>
      <c r="K29" s="113"/>
    </row>
    <row r="30" spans="1:11" ht="67.95" customHeight="1">
      <c r="A30" s="14"/>
      <c r="C30" s="113"/>
      <c r="D30" s="113"/>
      <c r="E30" s="113"/>
      <c r="F30" s="113"/>
      <c r="G30" s="113"/>
      <c r="H30" s="113"/>
      <c r="I30" s="113"/>
      <c r="J30" s="113"/>
      <c r="K30" s="113"/>
    </row>
    <row r="31" spans="1:11">
      <c r="A31" s="14"/>
    </row>
    <row r="32" spans="1:11">
      <c r="A32" s="14" t="s">
        <v>14</v>
      </c>
      <c r="C32" s="13" t="s">
        <v>15</v>
      </c>
    </row>
    <row r="33" spans="1:11">
      <c r="C33" s="113" t="s">
        <v>16</v>
      </c>
      <c r="D33" s="113"/>
      <c r="E33" s="113"/>
      <c r="F33" s="113"/>
      <c r="G33" s="113"/>
      <c r="H33" s="113"/>
      <c r="I33" s="113"/>
      <c r="J33" s="113"/>
      <c r="K33" s="113"/>
    </row>
    <row r="34" spans="1:11">
      <c r="C34" s="113"/>
      <c r="D34" s="113"/>
      <c r="E34" s="113"/>
      <c r="F34" s="113"/>
      <c r="G34" s="113"/>
      <c r="H34" s="113"/>
      <c r="I34" s="113"/>
      <c r="J34" s="113"/>
      <c r="K34" s="113"/>
    </row>
    <row r="35" spans="1:11">
      <c r="C35" s="115" t="s">
        <v>185</v>
      </c>
      <c r="D35" s="115"/>
      <c r="E35" s="115"/>
      <c r="F35" s="115"/>
      <c r="G35" s="115"/>
      <c r="H35" s="115"/>
      <c r="I35" s="115"/>
      <c r="J35" s="115"/>
      <c r="K35" s="115"/>
    </row>
    <row r="36" spans="1:11">
      <c r="C36" s="115"/>
      <c r="D36" s="115"/>
      <c r="E36" s="115"/>
      <c r="F36" s="115"/>
      <c r="G36" s="115"/>
      <c r="H36" s="115"/>
      <c r="I36" s="115"/>
      <c r="J36" s="115"/>
      <c r="K36" s="115"/>
    </row>
    <row r="37" spans="1:11">
      <c r="C37" s="111"/>
      <c r="D37" s="111"/>
      <c r="E37" s="111"/>
      <c r="F37" s="111"/>
      <c r="G37" s="111"/>
      <c r="H37" s="111"/>
      <c r="I37" s="111"/>
      <c r="J37" s="111"/>
      <c r="K37" s="111"/>
    </row>
    <row r="38" spans="1:11" ht="55.95" customHeight="1">
      <c r="A38" s="37" t="s">
        <v>17</v>
      </c>
      <c r="C38" s="113" t="s">
        <v>18</v>
      </c>
      <c r="D38" s="113"/>
      <c r="E38" s="113"/>
      <c r="F38" s="113"/>
      <c r="G38" s="113"/>
      <c r="H38" s="113"/>
      <c r="I38" s="113"/>
      <c r="J38" s="113"/>
      <c r="K38" s="113"/>
    </row>
    <row r="39" spans="1:11">
      <c r="C39" s="17"/>
      <c r="D39" s="17"/>
      <c r="E39" s="17"/>
      <c r="F39" s="17"/>
      <c r="G39" s="17"/>
      <c r="H39" s="17"/>
      <c r="I39" s="17"/>
      <c r="J39" s="17"/>
      <c r="K39" s="17"/>
    </row>
    <row r="40" spans="1:11">
      <c r="A40" s="14" t="s">
        <v>19</v>
      </c>
      <c r="C40" s="13" t="s">
        <v>186</v>
      </c>
    </row>
    <row r="42" spans="1:11">
      <c r="A42" s="14" t="s">
        <v>20</v>
      </c>
      <c r="C42" s="109" t="s">
        <v>187</v>
      </c>
      <c r="F42" s="16"/>
    </row>
    <row r="43" spans="1:11">
      <c r="A43" s="14"/>
      <c r="C43" s="15"/>
      <c r="F43" s="16"/>
    </row>
    <row r="44" spans="1:11">
      <c r="C44" s="17"/>
      <c r="D44" s="17"/>
      <c r="E44" s="17"/>
      <c r="F44" s="17"/>
      <c r="G44" s="17"/>
      <c r="H44" s="17"/>
      <c r="I44" s="17"/>
      <c r="J44" s="17"/>
      <c r="K44" s="17"/>
    </row>
    <row r="45" spans="1:11">
      <c r="A45" s="14"/>
      <c r="C45" s="15"/>
      <c r="D45" s="17"/>
      <c r="E45" s="17"/>
      <c r="F45" s="17"/>
      <c r="G45" s="17"/>
      <c r="H45" s="17"/>
      <c r="I45" s="17"/>
      <c r="J45" s="17"/>
      <c r="K45" s="17"/>
    </row>
  </sheetData>
  <mergeCells count="12">
    <mergeCell ref="E4:K9"/>
    <mergeCell ref="C33:K34"/>
    <mergeCell ref="C14:K14"/>
    <mergeCell ref="C38:K38"/>
    <mergeCell ref="C28:K30"/>
    <mergeCell ref="C12:K13"/>
    <mergeCell ref="C15:K15"/>
    <mergeCell ref="C20:K21"/>
    <mergeCell ref="C22:K23"/>
    <mergeCell ref="C24:K25"/>
    <mergeCell ref="C26:K27"/>
    <mergeCell ref="C35:K36"/>
  </mergeCells>
  <hyperlinks>
    <hyperlink ref="C42" r:id="rId1" xr:uid="{CB2E3983-CD56-45D8-8CBC-87DF55DFB8A2}"/>
  </hyperlinks>
  <pageMargins left="0.42" right="0.4" top="0.75" bottom="0.75" header="0.3" footer="0.3"/>
  <pageSetup paperSize="9" scale="75" orientation="portrait" r:id="rId2"/>
  <headerFooter>
    <oddHeader>&amp;C&amp;"System Font,Normal"&amp;10&amp;K000000SPW ENERGIE - CONSULTATION DU 14/01/202 au 18/01/2022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642E7-D981-D948-8F42-A6F633227552}">
  <sheetPr>
    <pageSetUpPr fitToPage="1"/>
  </sheetPr>
  <dimension ref="A1:LJ76"/>
  <sheetViews>
    <sheetView zoomScale="90" zoomScaleNormal="9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D14" sqref="D14"/>
    </sheetView>
  </sheetViews>
  <sheetFormatPr baseColWidth="10" defaultColWidth="10.69921875" defaultRowHeight="13.8" outlineLevelRow="1"/>
  <cols>
    <col min="1" max="1" width="59.5" style="54" customWidth="1"/>
    <col min="2" max="2" width="24.69921875" style="38" customWidth="1"/>
    <col min="3" max="3" width="25.69921875" style="38" customWidth="1"/>
    <col min="4" max="4" width="27" style="38" customWidth="1"/>
    <col min="5" max="5" width="3" style="38" customWidth="1"/>
    <col min="6" max="6" width="54.19921875" style="38" customWidth="1"/>
    <col min="7" max="7" width="21.19921875" style="38" customWidth="1"/>
    <col min="8" max="8" width="20.69921875" style="38" customWidth="1"/>
    <col min="9" max="10" width="23.5" style="38" customWidth="1"/>
    <col min="11" max="12" width="21.19921875" style="38" customWidth="1"/>
    <col min="13" max="13" width="20.69921875" style="38" customWidth="1"/>
    <col min="14" max="14" width="23.5" style="38" customWidth="1"/>
    <col min="15" max="15" width="27" style="38" customWidth="1"/>
    <col min="16" max="17" width="21.19921875" style="38" customWidth="1"/>
    <col min="18" max="18" width="20.69921875" style="38" customWidth="1"/>
    <col min="19" max="19" width="23.5" style="38" customWidth="1"/>
    <col min="20" max="20" width="27" style="38" customWidth="1" collapsed="1"/>
    <col min="21" max="21" width="27" style="38" customWidth="1"/>
    <col min="22" max="54" width="27" style="38" hidden="1" customWidth="1"/>
    <col min="55" max="55" width="27" style="38" customWidth="1" collapsed="1"/>
    <col min="56" max="56" width="27" style="38" customWidth="1"/>
    <col min="57" max="69" width="27" style="38" hidden="1" customWidth="1"/>
    <col min="70" max="70" width="27" style="38" customWidth="1" collapsed="1"/>
    <col min="71" max="71" width="27" style="38" customWidth="1"/>
    <col min="72" max="99" width="27" style="38" hidden="1" customWidth="1"/>
    <col min="100" max="100" width="27" style="38" customWidth="1" collapsed="1"/>
    <col min="101" max="101" width="27" style="38" customWidth="1"/>
    <col min="102" max="129" width="27" style="38" hidden="1" customWidth="1"/>
    <col min="130" max="130" width="27" style="38" customWidth="1" collapsed="1"/>
    <col min="131" max="131" width="27" style="38" customWidth="1"/>
    <col min="132" max="159" width="27" style="38" hidden="1" customWidth="1"/>
    <col min="160" max="160" width="27" style="38" customWidth="1" collapsed="1"/>
    <col min="161" max="161" width="27" style="38" customWidth="1"/>
    <col min="162" max="189" width="27" style="38" hidden="1" customWidth="1"/>
    <col min="190" max="190" width="27" style="38" customWidth="1" collapsed="1"/>
    <col min="191" max="191" width="27" style="38" customWidth="1"/>
    <col min="192" max="219" width="27" style="38" hidden="1" customWidth="1"/>
    <col min="220" max="220" width="27" style="38" customWidth="1" collapsed="1"/>
    <col min="221" max="221" width="27" style="38" customWidth="1"/>
    <col min="222" max="244" width="27" style="38" hidden="1" customWidth="1"/>
    <col min="245" max="245" width="27" style="38" customWidth="1" collapsed="1"/>
    <col min="246" max="246" width="27" style="38" customWidth="1"/>
    <col min="247" max="269" width="27" style="38" hidden="1" customWidth="1"/>
    <col min="270" max="270" width="27" style="38" customWidth="1" collapsed="1"/>
    <col min="271" max="271" width="27" style="38" customWidth="1"/>
    <col min="272" max="294" width="27" style="38" hidden="1" customWidth="1"/>
    <col min="295" max="295" width="27" style="38" customWidth="1" collapsed="1"/>
    <col min="296" max="296" width="27" style="38" customWidth="1"/>
    <col min="297" max="319" width="27" style="38" hidden="1" customWidth="1"/>
    <col min="320" max="320" width="27" style="38" customWidth="1" collapsed="1"/>
    <col min="321" max="321" width="10.69921875" style="38"/>
    <col min="322" max="322" width="65.69921875" style="38" customWidth="1"/>
    <col min="323" max="323" width="66.19921875" style="38" customWidth="1"/>
    <col min="324" max="16384" width="10.69921875" style="38"/>
  </cols>
  <sheetData>
    <row r="1" spans="1:320">
      <c r="A1" s="116" t="s">
        <v>21</v>
      </c>
      <c r="D1" s="39" t="s">
        <v>22</v>
      </c>
    </row>
    <row r="2" spans="1:320">
      <c r="A2" s="116"/>
      <c r="D2" s="40" t="s">
        <v>23</v>
      </c>
      <c r="F2" s="41" t="s">
        <v>24</v>
      </c>
    </row>
    <row r="3" spans="1:320">
      <c r="A3" s="116"/>
      <c r="D3" s="42" t="s">
        <v>25</v>
      </c>
      <c r="F3" s="43" t="s">
        <v>24</v>
      </c>
    </row>
    <row r="4" spans="1:320">
      <c r="A4" s="116"/>
      <c r="D4" s="44" t="s">
        <v>26</v>
      </c>
      <c r="F4" s="45" t="s">
        <v>27</v>
      </c>
    </row>
    <row r="5" spans="1:320">
      <c r="A5" s="116"/>
      <c r="D5" s="46" t="s">
        <v>28</v>
      </c>
      <c r="F5" s="47" t="s">
        <v>29</v>
      </c>
    </row>
    <row r="6" spans="1:320">
      <c r="A6" s="48"/>
      <c r="E6" s="49"/>
    </row>
    <row r="7" spans="1:320">
      <c r="A7" s="39" t="s">
        <v>30</v>
      </c>
      <c r="B7" s="50" t="s">
        <v>31</v>
      </c>
      <c r="C7" s="50" t="s">
        <v>32</v>
      </c>
      <c r="D7" s="50" t="s">
        <v>33</v>
      </c>
      <c r="E7" s="49"/>
      <c r="F7" s="39" t="s">
        <v>34</v>
      </c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  <c r="IX7" s="51"/>
      <c r="IY7" s="51"/>
      <c r="IZ7" s="51"/>
      <c r="JA7" s="51"/>
      <c r="JB7" s="51"/>
      <c r="JC7" s="51"/>
      <c r="JD7" s="51"/>
      <c r="JE7" s="51"/>
      <c r="JF7" s="51"/>
      <c r="JG7" s="51"/>
      <c r="JH7" s="51"/>
      <c r="JI7" s="51"/>
      <c r="JJ7" s="51"/>
      <c r="JK7" s="51"/>
      <c r="JL7" s="51"/>
      <c r="JM7" s="51"/>
      <c r="JN7" s="51"/>
      <c r="JO7" s="51"/>
      <c r="JP7" s="51"/>
      <c r="JQ7" s="51"/>
      <c r="JR7" s="51"/>
      <c r="JS7" s="51"/>
      <c r="JT7" s="51"/>
      <c r="JU7" s="51"/>
      <c r="JV7" s="51"/>
      <c r="JW7" s="51"/>
      <c r="JX7" s="51"/>
      <c r="JY7" s="51"/>
      <c r="JZ7" s="51"/>
      <c r="KA7" s="51"/>
      <c r="KB7" s="51"/>
      <c r="KC7" s="51"/>
      <c r="KD7" s="51"/>
      <c r="KE7" s="51"/>
      <c r="KF7" s="51"/>
      <c r="KG7" s="51"/>
      <c r="KH7" s="51"/>
      <c r="KI7" s="51"/>
      <c r="KJ7" s="51"/>
      <c r="KK7" s="51"/>
      <c r="KL7" s="51"/>
      <c r="KM7" s="51"/>
      <c r="KN7" s="51"/>
      <c r="KO7" s="51"/>
      <c r="KP7" s="51"/>
      <c r="KQ7" s="51"/>
      <c r="KR7" s="51"/>
      <c r="KS7" s="51"/>
      <c r="KT7" s="51"/>
      <c r="KU7" s="51"/>
      <c r="KV7" s="51"/>
      <c r="KW7" s="51"/>
      <c r="KX7" s="51"/>
      <c r="KY7" s="51"/>
      <c r="KZ7" s="51"/>
      <c r="LA7" s="51"/>
      <c r="LB7" s="51"/>
      <c r="LC7" s="51"/>
      <c r="LD7" s="51"/>
      <c r="LE7" s="51"/>
      <c r="LF7" s="51"/>
      <c r="LG7" s="51"/>
      <c r="LH7" s="51"/>
    </row>
    <row r="8" spans="1:320">
      <c r="A8" s="39"/>
      <c r="B8" s="50"/>
      <c r="C8" s="50"/>
      <c r="D8" s="50"/>
      <c r="E8" s="49"/>
      <c r="F8" s="39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  <c r="IU8" s="51"/>
      <c r="IV8" s="51"/>
      <c r="IW8" s="51"/>
      <c r="IX8" s="51"/>
      <c r="IY8" s="51"/>
      <c r="IZ8" s="51"/>
      <c r="JA8" s="51"/>
      <c r="JB8" s="51"/>
      <c r="JC8" s="51"/>
      <c r="JD8" s="51"/>
      <c r="JE8" s="51"/>
      <c r="JF8" s="51"/>
      <c r="JG8" s="51"/>
      <c r="JH8" s="51"/>
      <c r="JI8" s="51"/>
      <c r="JJ8" s="51"/>
      <c r="JK8" s="51"/>
      <c r="JL8" s="51"/>
      <c r="JM8" s="51"/>
      <c r="JN8" s="51"/>
      <c r="JO8" s="51"/>
      <c r="JP8" s="51"/>
      <c r="JQ8" s="51"/>
      <c r="JR8" s="51"/>
      <c r="JS8" s="51"/>
      <c r="JT8" s="51"/>
      <c r="JU8" s="51"/>
      <c r="JV8" s="51"/>
      <c r="JW8" s="51"/>
      <c r="JX8" s="51"/>
      <c r="JY8" s="51"/>
      <c r="JZ8" s="51"/>
      <c r="KA8" s="51"/>
      <c r="KB8" s="51"/>
      <c r="KC8" s="51"/>
      <c r="KD8" s="51"/>
      <c r="KE8" s="51"/>
      <c r="KF8" s="51"/>
      <c r="KG8" s="51"/>
      <c r="KH8" s="51"/>
      <c r="KI8" s="51"/>
      <c r="KJ8" s="51"/>
      <c r="KK8" s="51"/>
      <c r="KL8" s="51"/>
      <c r="KM8" s="51"/>
      <c r="KN8" s="51"/>
      <c r="KO8" s="51"/>
      <c r="KP8" s="51"/>
      <c r="KQ8" s="51"/>
      <c r="KR8" s="51"/>
      <c r="KS8" s="51"/>
      <c r="KT8" s="51"/>
      <c r="KU8" s="51"/>
      <c r="KV8" s="51"/>
      <c r="KW8" s="51"/>
      <c r="KX8" s="51"/>
      <c r="KY8" s="51"/>
      <c r="KZ8" s="51"/>
      <c r="LA8" s="51"/>
      <c r="LB8" s="51"/>
      <c r="LC8" s="51"/>
      <c r="LD8" s="51"/>
      <c r="LE8" s="51"/>
      <c r="LF8" s="51"/>
      <c r="LG8" s="51"/>
      <c r="LH8" s="51"/>
    </row>
    <row r="9" spans="1:320">
      <c r="A9" s="52" t="s">
        <v>35</v>
      </c>
      <c r="B9" s="38" t="s">
        <v>36</v>
      </c>
      <c r="C9" s="38" t="s">
        <v>37</v>
      </c>
      <c r="D9" s="53"/>
      <c r="E9" s="49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55"/>
      <c r="IA9" s="55"/>
      <c r="IB9" s="55"/>
      <c r="IC9" s="55"/>
      <c r="ID9" s="55"/>
      <c r="IE9" s="55"/>
      <c r="IF9" s="55"/>
      <c r="IG9" s="55"/>
      <c r="IH9" s="55"/>
      <c r="II9" s="55"/>
      <c r="IJ9" s="55"/>
      <c r="IK9" s="55"/>
      <c r="IL9" s="55"/>
      <c r="IM9" s="55"/>
      <c r="IN9" s="55"/>
      <c r="IO9" s="55"/>
      <c r="IP9" s="55"/>
      <c r="IQ9" s="55"/>
      <c r="IR9" s="55"/>
      <c r="IS9" s="55"/>
      <c r="IT9" s="55"/>
      <c r="IU9" s="55"/>
      <c r="IV9" s="55"/>
      <c r="IW9" s="55"/>
      <c r="IX9" s="55"/>
      <c r="IY9" s="55"/>
      <c r="IZ9" s="55"/>
      <c r="JA9" s="55"/>
      <c r="JB9" s="55"/>
      <c r="JC9" s="55"/>
      <c r="JD9" s="55"/>
      <c r="JE9" s="55"/>
      <c r="JF9" s="55"/>
      <c r="JG9" s="55"/>
      <c r="JH9" s="55"/>
      <c r="JI9" s="55"/>
      <c r="JJ9" s="55"/>
      <c r="JK9" s="55"/>
      <c r="JL9" s="55"/>
      <c r="JM9" s="55"/>
      <c r="JN9" s="55"/>
      <c r="JO9" s="55"/>
      <c r="JP9" s="55"/>
      <c r="JQ9" s="55"/>
      <c r="JR9" s="55"/>
      <c r="JS9" s="55"/>
      <c r="JT9" s="55"/>
      <c r="JU9" s="55"/>
      <c r="JV9" s="55"/>
      <c r="JW9" s="55"/>
      <c r="JX9" s="55"/>
      <c r="JY9" s="55"/>
      <c r="JZ9" s="55"/>
      <c r="KA9" s="55"/>
      <c r="KB9" s="55"/>
      <c r="KC9" s="55"/>
      <c r="KD9" s="55"/>
      <c r="KE9" s="55"/>
      <c r="KF9" s="55"/>
      <c r="KG9" s="55"/>
      <c r="KH9" s="55"/>
      <c r="KI9" s="55"/>
      <c r="KJ9" s="55"/>
      <c r="KK9" s="55"/>
      <c r="KL9" s="55"/>
      <c r="KM9" s="55"/>
      <c r="KN9" s="55"/>
      <c r="KO9" s="55"/>
      <c r="KP9" s="55"/>
      <c r="KQ9" s="55"/>
      <c r="KR9" s="55"/>
      <c r="KS9" s="55"/>
      <c r="KT9" s="55"/>
      <c r="KU9" s="55"/>
      <c r="KV9" s="55"/>
      <c r="KW9" s="55"/>
      <c r="KX9" s="55"/>
      <c r="KY9" s="55"/>
      <c r="KZ9" s="55"/>
      <c r="LA9" s="55"/>
      <c r="LB9" s="55"/>
      <c r="LC9" s="55"/>
      <c r="LD9" s="55"/>
      <c r="LE9" s="55"/>
      <c r="LF9" s="55"/>
      <c r="LG9" s="55"/>
      <c r="LH9" s="55"/>
    </row>
    <row r="10" spans="1:320">
      <c r="A10" s="52" t="s">
        <v>38</v>
      </c>
      <c r="B10" s="38" t="s">
        <v>39</v>
      </c>
      <c r="C10" s="38" t="s">
        <v>40</v>
      </c>
      <c r="D10" s="53"/>
      <c r="E10" s="49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  <c r="IX10" s="55"/>
      <c r="IY10" s="55"/>
      <c r="IZ10" s="55"/>
      <c r="JA10" s="55"/>
      <c r="JB10" s="55"/>
      <c r="JC10" s="55"/>
      <c r="JD10" s="55"/>
      <c r="JE10" s="55"/>
      <c r="JF10" s="55"/>
      <c r="JG10" s="55"/>
      <c r="JH10" s="55"/>
      <c r="JI10" s="55"/>
      <c r="JJ10" s="55"/>
      <c r="JK10" s="55"/>
      <c r="JL10" s="55"/>
      <c r="JM10" s="55"/>
      <c r="JN10" s="55"/>
      <c r="JO10" s="55"/>
      <c r="JP10" s="55"/>
      <c r="JQ10" s="55"/>
      <c r="JR10" s="55"/>
      <c r="JS10" s="55"/>
      <c r="JT10" s="55"/>
      <c r="JU10" s="55"/>
      <c r="JV10" s="55"/>
      <c r="JW10" s="55"/>
      <c r="JX10" s="55"/>
      <c r="JY10" s="55"/>
      <c r="JZ10" s="55"/>
      <c r="KA10" s="55"/>
      <c r="KB10" s="55"/>
      <c r="KC10" s="55"/>
      <c r="KD10" s="55"/>
      <c r="KE10" s="55"/>
      <c r="KF10" s="55"/>
      <c r="KG10" s="55"/>
      <c r="KH10" s="55"/>
      <c r="KI10" s="55"/>
      <c r="KJ10" s="55"/>
      <c r="KK10" s="55"/>
      <c r="KL10" s="55"/>
      <c r="KM10" s="55"/>
      <c r="KN10" s="55"/>
      <c r="KO10" s="55"/>
      <c r="KP10" s="55"/>
      <c r="KQ10" s="55"/>
      <c r="KR10" s="55"/>
      <c r="KS10" s="55"/>
      <c r="KT10" s="55"/>
      <c r="KU10" s="55"/>
      <c r="KV10" s="55"/>
      <c r="KW10" s="55"/>
      <c r="KX10" s="55"/>
      <c r="KY10" s="55"/>
      <c r="KZ10" s="55"/>
      <c r="LA10" s="55"/>
      <c r="LB10" s="55"/>
      <c r="LC10" s="55"/>
      <c r="LD10" s="55"/>
      <c r="LE10" s="55"/>
      <c r="LF10" s="55"/>
      <c r="LG10" s="55"/>
      <c r="LH10" s="55"/>
    </row>
    <row r="11" spans="1:320">
      <c r="A11" s="52" t="s">
        <v>41</v>
      </c>
      <c r="B11" s="38" t="s">
        <v>42</v>
      </c>
      <c r="C11" s="38" t="s">
        <v>43</v>
      </c>
      <c r="D11" s="56"/>
      <c r="E11" s="49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7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7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7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7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7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58"/>
      <c r="IF11" s="58"/>
      <c r="IG11" s="58"/>
      <c r="IH11" s="58"/>
      <c r="II11" s="58"/>
      <c r="IJ11" s="58"/>
      <c r="IK11" s="58"/>
      <c r="IL11" s="58"/>
      <c r="IM11" s="58"/>
      <c r="IN11" s="58"/>
      <c r="IO11" s="58"/>
      <c r="IP11" s="58"/>
      <c r="IQ11" s="58"/>
      <c r="IR11" s="58"/>
      <c r="IS11" s="58"/>
      <c r="IT11" s="58"/>
      <c r="IU11" s="58"/>
      <c r="IV11" s="58"/>
      <c r="IW11" s="58"/>
      <c r="IX11" s="58"/>
      <c r="IY11" s="58"/>
      <c r="IZ11" s="58"/>
      <c r="JA11" s="58"/>
      <c r="JB11" s="58"/>
      <c r="JC11" s="58"/>
      <c r="JD11" s="58"/>
      <c r="JE11" s="58"/>
      <c r="JF11" s="58"/>
      <c r="JG11" s="58"/>
      <c r="JH11" s="58"/>
      <c r="JI11" s="58"/>
      <c r="JJ11" s="58"/>
      <c r="JK11" s="58"/>
      <c r="JL11" s="58"/>
      <c r="JM11" s="58"/>
      <c r="JN11" s="58"/>
      <c r="JO11" s="58"/>
      <c r="JP11" s="58"/>
      <c r="JQ11" s="58"/>
      <c r="JR11" s="58"/>
      <c r="JS11" s="58"/>
      <c r="JT11" s="58"/>
      <c r="JU11" s="58"/>
      <c r="JV11" s="58"/>
      <c r="JW11" s="58"/>
      <c r="JX11" s="58"/>
      <c r="JY11" s="58"/>
      <c r="JZ11" s="58"/>
      <c r="KA11" s="58"/>
      <c r="KB11" s="58"/>
      <c r="KC11" s="58"/>
      <c r="KD11" s="58"/>
      <c r="KE11" s="58"/>
      <c r="KF11" s="58"/>
      <c r="KG11" s="58"/>
      <c r="KH11" s="58"/>
      <c r="KI11" s="58"/>
      <c r="KJ11" s="58"/>
      <c r="KK11" s="58"/>
      <c r="KL11" s="58"/>
      <c r="KM11" s="58"/>
      <c r="KN11" s="58"/>
      <c r="KO11" s="58"/>
      <c r="KP11" s="58"/>
      <c r="KQ11" s="58"/>
      <c r="KR11" s="58"/>
      <c r="KS11" s="58"/>
      <c r="KT11" s="58"/>
      <c r="KU11" s="58"/>
      <c r="KV11" s="58"/>
      <c r="KW11" s="58"/>
      <c r="KX11" s="58"/>
      <c r="KY11" s="58"/>
      <c r="KZ11" s="58"/>
      <c r="LA11" s="58"/>
      <c r="LB11" s="58"/>
      <c r="LC11" s="58"/>
      <c r="LD11" s="58"/>
      <c r="LE11" s="58"/>
      <c r="LF11" s="58"/>
      <c r="LG11" s="58"/>
      <c r="LH11" s="58"/>
    </row>
    <row r="12" spans="1:320">
      <c r="A12" s="52" t="s">
        <v>44</v>
      </c>
      <c r="B12" s="38" t="s">
        <v>45</v>
      </c>
      <c r="C12" s="38" t="s">
        <v>46</v>
      </c>
      <c r="D12" s="56"/>
      <c r="E12" s="49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7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7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7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7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7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  <c r="IX12" s="58"/>
      <c r="IY12" s="58"/>
      <c r="IZ12" s="58"/>
      <c r="JA12" s="58"/>
      <c r="JB12" s="58"/>
      <c r="JC12" s="58"/>
      <c r="JD12" s="58"/>
      <c r="JE12" s="58"/>
      <c r="JF12" s="58"/>
      <c r="JG12" s="58"/>
      <c r="JH12" s="58"/>
      <c r="JI12" s="58"/>
      <c r="JJ12" s="58"/>
      <c r="JK12" s="58"/>
      <c r="JL12" s="58"/>
      <c r="JM12" s="58"/>
      <c r="JN12" s="58"/>
      <c r="JO12" s="58"/>
      <c r="JP12" s="58"/>
      <c r="JQ12" s="58"/>
      <c r="JR12" s="58"/>
      <c r="JS12" s="58"/>
      <c r="JT12" s="58"/>
      <c r="JU12" s="58"/>
      <c r="JV12" s="58"/>
      <c r="JW12" s="58"/>
      <c r="JX12" s="58"/>
      <c r="JY12" s="58"/>
      <c r="JZ12" s="58"/>
      <c r="KA12" s="58"/>
      <c r="KB12" s="58"/>
      <c r="KC12" s="58"/>
      <c r="KD12" s="58"/>
      <c r="KE12" s="58"/>
      <c r="KF12" s="58"/>
      <c r="KG12" s="58"/>
      <c r="KH12" s="58"/>
      <c r="KI12" s="58"/>
      <c r="KJ12" s="58"/>
      <c r="KK12" s="58"/>
      <c r="KL12" s="58"/>
      <c r="KM12" s="58"/>
      <c r="KN12" s="58"/>
      <c r="KO12" s="58"/>
      <c r="KP12" s="58"/>
      <c r="KQ12" s="58"/>
      <c r="KR12" s="58"/>
      <c r="KS12" s="58"/>
      <c r="KT12" s="58"/>
      <c r="KU12" s="58"/>
      <c r="KV12" s="58"/>
      <c r="KW12" s="58"/>
      <c r="KX12" s="58"/>
      <c r="KY12" s="58"/>
      <c r="KZ12" s="58"/>
      <c r="LA12" s="58"/>
      <c r="LB12" s="58"/>
      <c r="LC12" s="58"/>
      <c r="LD12" s="58"/>
      <c r="LE12" s="58"/>
      <c r="LF12" s="58"/>
      <c r="LG12" s="58"/>
      <c r="LH12" s="58"/>
    </row>
    <row r="13" spans="1:320">
      <c r="D13" s="55"/>
      <c r="E13" s="49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  <c r="IU13" s="51"/>
      <c r="IV13" s="51"/>
      <c r="IW13" s="51"/>
      <c r="IX13" s="51"/>
      <c r="IY13" s="51"/>
      <c r="IZ13" s="51"/>
      <c r="JA13" s="51"/>
      <c r="JB13" s="51"/>
      <c r="JC13" s="51"/>
      <c r="JD13" s="51"/>
      <c r="JE13" s="51"/>
      <c r="JF13" s="51"/>
      <c r="JG13" s="51"/>
      <c r="JH13" s="51"/>
      <c r="JI13" s="51"/>
      <c r="JJ13" s="51"/>
      <c r="JK13" s="51"/>
      <c r="JL13" s="51"/>
      <c r="JM13" s="51"/>
      <c r="JN13" s="51"/>
      <c r="JO13" s="51"/>
      <c r="JP13" s="51"/>
      <c r="JQ13" s="51"/>
      <c r="JR13" s="51"/>
      <c r="JS13" s="51"/>
      <c r="JT13" s="51"/>
      <c r="JU13" s="51"/>
      <c r="JV13" s="51"/>
      <c r="JW13" s="51"/>
      <c r="JX13" s="51"/>
      <c r="JY13" s="51"/>
      <c r="JZ13" s="51"/>
      <c r="KA13" s="51"/>
      <c r="KB13" s="51"/>
      <c r="KC13" s="51"/>
      <c r="KD13" s="51"/>
      <c r="KE13" s="51"/>
      <c r="KF13" s="51"/>
      <c r="KG13" s="51"/>
      <c r="KH13" s="51"/>
      <c r="KI13" s="51"/>
      <c r="KJ13" s="51"/>
      <c r="KK13" s="51"/>
      <c r="KL13" s="51"/>
      <c r="KM13" s="51"/>
      <c r="KN13" s="51"/>
      <c r="KO13" s="51"/>
      <c r="KP13" s="51"/>
      <c r="KQ13" s="51"/>
      <c r="KR13" s="51"/>
      <c r="KS13" s="51"/>
      <c r="KT13" s="51"/>
      <c r="KU13" s="51"/>
      <c r="KV13" s="51"/>
      <c r="KW13" s="51"/>
      <c r="KX13" s="51"/>
      <c r="KY13" s="51"/>
      <c r="KZ13" s="51"/>
      <c r="LA13" s="51"/>
      <c r="LB13" s="51"/>
      <c r="LC13" s="51"/>
      <c r="LD13" s="51"/>
      <c r="LE13" s="51"/>
      <c r="LF13" s="51"/>
      <c r="LG13" s="51"/>
      <c r="LH13" s="51"/>
    </row>
    <row r="14" spans="1:320">
      <c r="A14" s="39" t="s">
        <v>47</v>
      </c>
      <c r="B14" s="50" t="s">
        <v>31</v>
      </c>
      <c r="C14" s="50" t="s">
        <v>32</v>
      </c>
      <c r="D14" s="55"/>
      <c r="E14" s="49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  <c r="KQ14" s="51"/>
      <c r="KR14" s="51"/>
      <c r="KS14" s="51"/>
      <c r="KT14" s="51"/>
      <c r="KU14" s="51"/>
      <c r="KV14" s="51"/>
      <c r="KW14" s="51"/>
      <c r="KX14" s="51"/>
      <c r="KY14" s="51"/>
      <c r="KZ14" s="51"/>
      <c r="LA14" s="51"/>
      <c r="LB14" s="51"/>
      <c r="LC14" s="51"/>
      <c r="LD14" s="51"/>
      <c r="LE14" s="51"/>
      <c r="LF14" s="51"/>
      <c r="LG14" s="51"/>
      <c r="LH14" s="51"/>
    </row>
    <row r="15" spans="1:320">
      <c r="A15" s="39"/>
      <c r="B15" s="50"/>
      <c r="C15" s="50"/>
      <c r="D15" s="55"/>
      <c r="E15" s="49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  <c r="IU15" s="51"/>
      <c r="IV15" s="51"/>
      <c r="IW15" s="51"/>
      <c r="IX15" s="51"/>
      <c r="IY15" s="51"/>
      <c r="IZ15" s="51"/>
      <c r="JA15" s="51"/>
      <c r="JB15" s="51"/>
      <c r="JC15" s="51"/>
      <c r="JD15" s="51"/>
      <c r="JE15" s="51"/>
      <c r="JF15" s="51"/>
      <c r="JG15" s="51"/>
      <c r="JH15" s="51"/>
      <c r="JI15" s="51"/>
      <c r="JJ15" s="51"/>
      <c r="JK15" s="51"/>
      <c r="JL15" s="51"/>
      <c r="JM15" s="51"/>
      <c r="JN15" s="51"/>
      <c r="JO15" s="51"/>
      <c r="JP15" s="51"/>
      <c r="JQ15" s="51"/>
      <c r="JR15" s="51"/>
      <c r="JS15" s="51"/>
      <c r="JT15" s="51"/>
      <c r="JU15" s="51"/>
      <c r="JV15" s="51"/>
      <c r="JW15" s="51"/>
      <c r="JX15" s="51"/>
      <c r="JY15" s="51"/>
      <c r="JZ15" s="51"/>
      <c r="KA15" s="51"/>
      <c r="KB15" s="51"/>
      <c r="KC15" s="51"/>
      <c r="KD15" s="51"/>
      <c r="KE15" s="51"/>
      <c r="KF15" s="51"/>
      <c r="KG15" s="51"/>
      <c r="KH15" s="51"/>
      <c r="KI15" s="51"/>
      <c r="KJ15" s="51"/>
      <c r="KK15" s="51"/>
      <c r="KL15" s="51"/>
      <c r="KM15" s="51"/>
      <c r="KN15" s="51"/>
      <c r="KO15" s="51"/>
      <c r="KP15" s="51"/>
      <c r="KQ15" s="51"/>
      <c r="KR15" s="51"/>
      <c r="KS15" s="51"/>
      <c r="KT15" s="51"/>
      <c r="KU15" s="51"/>
      <c r="KV15" s="51"/>
      <c r="KW15" s="51"/>
      <c r="KX15" s="51"/>
      <c r="KY15" s="51"/>
      <c r="KZ15" s="51"/>
      <c r="LA15" s="51"/>
      <c r="LB15" s="51"/>
      <c r="LC15" s="51"/>
      <c r="LD15" s="51"/>
      <c r="LE15" s="51"/>
      <c r="LF15" s="51"/>
      <c r="LG15" s="51"/>
      <c r="LH15" s="51"/>
    </row>
    <row r="16" spans="1:320">
      <c r="A16" s="52" t="s">
        <v>48</v>
      </c>
      <c r="B16" s="38" t="s">
        <v>49</v>
      </c>
      <c r="C16" s="38" t="s">
        <v>50</v>
      </c>
      <c r="D16" s="53"/>
      <c r="E16" s="49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  <c r="IU16" s="51"/>
      <c r="IV16" s="51"/>
      <c r="IW16" s="51"/>
      <c r="IX16" s="51"/>
      <c r="IY16" s="51"/>
      <c r="IZ16" s="51"/>
      <c r="JA16" s="51"/>
      <c r="JB16" s="51"/>
      <c r="JC16" s="51"/>
      <c r="JD16" s="51"/>
      <c r="JE16" s="51"/>
      <c r="JF16" s="51"/>
      <c r="JG16" s="51"/>
      <c r="JH16" s="51"/>
      <c r="JI16" s="51"/>
      <c r="JJ16" s="51"/>
      <c r="JK16" s="51"/>
      <c r="JL16" s="51"/>
      <c r="JM16" s="51"/>
      <c r="JN16" s="51"/>
      <c r="JO16" s="51"/>
      <c r="JP16" s="51"/>
      <c r="JQ16" s="51"/>
      <c r="JR16" s="51"/>
      <c r="JS16" s="51"/>
      <c r="JT16" s="51"/>
      <c r="JU16" s="51"/>
      <c r="JV16" s="51"/>
      <c r="JW16" s="51"/>
      <c r="JX16" s="51"/>
      <c r="JY16" s="51"/>
      <c r="JZ16" s="51"/>
      <c r="KA16" s="51"/>
      <c r="KB16" s="51"/>
      <c r="KC16" s="51"/>
      <c r="KD16" s="51"/>
      <c r="KE16" s="51"/>
      <c r="KF16" s="51"/>
      <c r="KG16" s="51"/>
      <c r="KH16" s="51"/>
      <c r="KI16" s="51"/>
      <c r="KJ16" s="51"/>
      <c r="KK16" s="51"/>
      <c r="KL16" s="51"/>
      <c r="KM16" s="51"/>
      <c r="KN16" s="51"/>
      <c r="KO16" s="51"/>
      <c r="KP16" s="51"/>
      <c r="KQ16" s="51"/>
      <c r="KR16" s="51"/>
      <c r="KS16" s="51"/>
      <c r="KT16" s="51"/>
      <c r="KU16" s="51"/>
      <c r="KV16" s="51"/>
      <c r="KW16" s="51"/>
      <c r="KX16" s="51"/>
      <c r="KY16" s="51"/>
      <c r="KZ16" s="51"/>
      <c r="LA16" s="51"/>
      <c r="LB16" s="51"/>
      <c r="LC16" s="51"/>
      <c r="LD16" s="51"/>
      <c r="LE16" s="51"/>
      <c r="LF16" s="51"/>
      <c r="LG16" s="51"/>
      <c r="LH16" s="51"/>
    </row>
    <row r="17" spans="1:322">
      <c r="A17" s="52" t="s">
        <v>51</v>
      </c>
      <c r="B17" s="38" t="s">
        <v>52</v>
      </c>
      <c r="C17" s="38" t="s">
        <v>53</v>
      </c>
      <c r="D17" s="53"/>
      <c r="E17" s="49"/>
      <c r="F17" s="59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  <c r="GX17" s="55"/>
      <c r="GY17" s="55"/>
      <c r="GZ17" s="55"/>
      <c r="HA17" s="55"/>
      <c r="HB17" s="55"/>
      <c r="HC17" s="55"/>
      <c r="HD17" s="55"/>
      <c r="HE17" s="55"/>
      <c r="HF17" s="55"/>
      <c r="HG17" s="55"/>
      <c r="HH17" s="55"/>
      <c r="HI17" s="55"/>
      <c r="HJ17" s="55"/>
      <c r="HK17" s="55"/>
      <c r="HL17" s="55"/>
      <c r="HM17" s="55"/>
      <c r="HN17" s="55"/>
      <c r="HO17" s="55"/>
      <c r="HP17" s="55"/>
      <c r="HQ17" s="55"/>
      <c r="HR17" s="55"/>
      <c r="HS17" s="55"/>
      <c r="HT17" s="55"/>
      <c r="HU17" s="55"/>
      <c r="HV17" s="55"/>
      <c r="HW17" s="55"/>
      <c r="HX17" s="55"/>
      <c r="HY17" s="55"/>
      <c r="HZ17" s="55"/>
      <c r="IA17" s="55"/>
      <c r="IB17" s="55"/>
      <c r="IC17" s="55"/>
      <c r="ID17" s="55"/>
      <c r="IE17" s="55"/>
      <c r="IF17" s="55"/>
      <c r="IG17" s="55"/>
      <c r="IH17" s="55"/>
      <c r="II17" s="55"/>
      <c r="IJ17" s="55"/>
      <c r="IK17" s="55"/>
      <c r="IL17" s="55"/>
      <c r="IM17" s="55"/>
      <c r="IN17" s="55"/>
      <c r="IO17" s="55"/>
      <c r="IP17" s="55"/>
      <c r="IQ17" s="55"/>
      <c r="IR17" s="55"/>
      <c r="IS17" s="55"/>
      <c r="IT17" s="55"/>
      <c r="IU17" s="55"/>
      <c r="IV17" s="55"/>
      <c r="IW17" s="55"/>
      <c r="IX17" s="55"/>
      <c r="IY17" s="55"/>
      <c r="IZ17" s="55"/>
      <c r="JA17" s="55"/>
      <c r="JB17" s="55"/>
      <c r="JC17" s="55"/>
      <c r="JD17" s="55"/>
      <c r="JE17" s="55"/>
      <c r="JF17" s="55"/>
      <c r="JG17" s="55"/>
      <c r="JH17" s="55"/>
      <c r="JI17" s="55"/>
      <c r="JJ17" s="55"/>
      <c r="JK17" s="55"/>
      <c r="JL17" s="55"/>
      <c r="JM17" s="55"/>
      <c r="JN17" s="55"/>
      <c r="JO17" s="55"/>
      <c r="JP17" s="55"/>
      <c r="JQ17" s="55"/>
      <c r="JR17" s="55"/>
      <c r="JS17" s="55"/>
      <c r="JT17" s="55"/>
      <c r="JU17" s="55"/>
      <c r="JV17" s="55"/>
      <c r="JW17" s="55"/>
      <c r="JX17" s="55"/>
      <c r="JY17" s="55"/>
      <c r="JZ17" s="55"/>
      <c r="KA17" s="55"/>
      <c r="KB17" s="55"/>
      <c r="KC17" s="55"/>
      <c r="KD17" s="55"/>
      <c r="KE17" s="55"/>
      <c r="KF17" s="55"/>
      <c r="KG17" s="55"/>
      <c r="KH17" s="55"/>
      <c r="KI17" s="55"/>
      <c r="KJ17" s="55"/>
      <c r="KK17" s="55"/>
      <c r="KL17" s="55"/>
      <c r="KM17" s="55"/>
      <c r="KN17" s="55"/>
      <c r="KO17" s="55"/>
      <c r="KP17" s="55"/>
      <c r="KQ17" s="55"/>
      <c r="KR17" s="55"/>
      <c r="KS17" s="55"/>
      <c r="KT17" s="55"/>
      <c r="KU17" s="55"/>
      <c r="KV17" s="55"/>
      <c r="KW17" s="55"/>
      <c r="KX17" s="55"/>
      <c r="KY17" s="55"/>
      <c r="KZ17" s="55"/>
      <c r="LA17" s="55"/>
      <c r="LB17" s="55"/>
      <c r="LC17" s="55"/>
      <c r="LD17" s="55"/>
      <c r="LE17" s="55"/>
      <c r="LF17" s="55"/>
      <c r="LG17" s="55"/>
      <c r="LH17" s="55"/>
    </row>
    <row r="18" spans="1:322">
      <c r="A18" s="52" t="s">
        <v>54</v>
      </c>
      <c r="B18" s="38" t="s">
        <v>55</v>
      </c>
      <c r="C18" s="38" t="s">
        <v>56</v>
      </c>
      <c r="D18" s="56"/>
      <c r="E18" s="49"/>
      <c r="F18" s="59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  <c r="IX18" s="55"/>
      <c r="IY18" s="55"/>
      <c r="IZ18" s="55"/>
      <c r="JA18" s="55"/>
      <c r="JB18" s="55"/>
      <c r="JC18" s="55"/>
      <c r="JD18" s="55"/>
      <c r="JE18" s="55"/>
      <c r="JF18" s="55"/>
      <c r="JG18" s="55"/>
      <c r="JH18" s="55"/>
      <c r="JI18" s="55"/>
      <c r="JJ18" s="55"/>
      <c r="JK18" s="55"/>
      <c r="JL18" s="55"/>
      <c r="JM18" s="55"/>
      <c r="JN18" s="55"/>
      <c r="JO18" s="55"/>
      <c r="JP18" s="55"/>
      <c r="JQ18" s="55"/>
      <c r="JR18" s="55"/>
      <c r="JS18" s="55"/>
      <c r="JT18" s="55"/>
      <c r="JU18" s="55"/>
      <c r="JV18" s="55"/>
      <c r="JW18" s="55"/>
      <c r="JX18" s="55"/>
      <c r="JY18" s="55"/>
      <c r="JZ18" s="55"/>
      <c r="KA18" s="55"/>
      <c r="KB18" s="55"/>
      <c r="KC18" s="55"/>
      <c r="KD18" s="55"/>
      <c r="KE18" s="55"/>
      <c r="KF18" s="55"/>
      <c r="KG18" s="55"/>
      <c r="KH18" s="55"/>
      <c r="KI18" s="55"/>
      <c r="KJ18" s="55"/>
      <c r="KK18" s="55"/>
      <c r="KL18" s="55"/>
      <c r="KM18" s="55"/>
      <c r="KN18" s="55"/>
      <c r="KO18" s="55"/>
      <c r="KP18" s="55"/>
      <c r="KQ18" s="55"/>
      <c r="KR18" s="55"/>
      <c r="KS18" s="55"/>
      <c r="KT18" s="55"/>
      <c r="KU18" s="55"/>
      <c r="KV18" s="55"/>
      <c r="KW18" s="55"/>
      <c r="KX18" s="55"/>
      <c r="KY18" s="55"/>
      <c r="KZ18" s="55"/>
      <c r="LA18" s="55"/>
      <c r="LB18" s="55"/>
      <c r="LC18" s="55"/>
      <c r="LD18" s="55"/>
      <c r="LE18" s="55"/>
      <c r="LF18" s="55"/>
      <c r="LG18" s="55"/>
      <c r="LH18" s="55"/>
    </row>
    <row r="19" spans="1:322">
      <c r="A19" s="52" t="s">
        <v>57</v>
      </c>
      <c r="B19" s="38" t="s">
        <v>58</v>
      </c>
      <c r="C19" s="38" t="s">
        <v>50</v>
      </c>
      <c r="D19" s="53"/>
      <c r="E19" s="49"/>
      <c r="F19" s="59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  <c r="IU19" s="55"/>
      <c r="IV19" s="55"/>
      <c r="IW19" s="55"/>
      <c r="IX19" s="55"/>
      <c r="IY19" s="55"/>
      <c r="IZ19" s="55"/>
      <c r="JA19" s="55"/>
      <c r="JB19" s="55"/>
      <c r="JC19" s="55"/>
      <c r="JD19" s="55"/>
      <c r="JE19" s="55"/>
      <c r="JF19" s="55"/>
      <c r="JG19" s="55"/>
      <c r="JH19" s="55"/>
      <c r="JI19" s="55"/>
      <c r="JJ19" s="55"/>
      <c r="JK19" s="55"/>
      <c r="JL19" s="55"/>
      <c r="JM19" s="55"/>
      <c r="JN19" s="55"/>
      <c r="JO19" s="55"/>
      <c r="JP19" s="55"/>
      <c r="JQ19" s="55"/>
      <c r="JR19" s="55"/>
      <c r="JS19" s="55"/>
      <c r="JT19" s="55"/>
      <c r="JU19" s="55"/>
      <c r="JV19" s="55"/>
      <c r="JW19" s="55"/>
      <c r="JX19" s="55"/>
      <c r="JY19" s="55"/>
      <c r="JZ19" s="55"/>
      <c r="KA19" s="55"/>
      <c r="KB19" s="55"/>
      <c r="KC19" s="55"/>
      <c r="KD19" s="55"/>
      <c r="KE19" s="55"/>
      <c r="KF19" s="55"/>
      <c r="KG19" s="55"/>
      <c r="KH19" s="55"/>
      <c r="KI19" s="55"/>
      <c r="KJ19" s="55"/>
      <c r="KK19" s="55"/>
      <c r="KL19" s="55"/>
      <c r="KM19" s="55"/>
      <c r="KN19" s="55"/>
      <c r="KO19" s="55"/>
      <c r="KP19" s="55"/>
      <c r="KQ19" s="55"/>
      <c r="KR19" s="55"/>
      <c r="KS19" s="55"/>
      <c r="KT19" s="55"/>
      <c r="KU19" s="55"/>
      <c r="KV19" s="55"/>
      <c r="KW19" s="55"/>
      <c r="KX19" s="55"/>
      <c r="KY19" s="55"/>
      <c r="KZ19" s="55"/>
      <c r="LA19" s="55"/>
      <c r="LB19" s="55"/>
      <c r="LC19" s="55"/>
      <c r="LD19" s="55"/>
      <c r="LE19" s="55"/>
      <c r="LF19" s="55"/>
      <c r="LG19" s="55"/>
      <c r="LH19" s="55"/>
    </row>
    <row r="20" spans="1:322">
      <c r="A20" s="52" t="s">
        <v>59</v>
      </c>
      <c r="B20" s="38" t="s">
        <v>60</v>
      </c>
      <c r="C20" s="38" t="s">
        <v>61</v>
      </c>
      <c r="D20" s="53"/>
      <c r="E20" s="49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  <c r="IX20" s="55"/>
      <c r="IY20" s="55"/>
      <c r="IZ20" s="55"/>
      <c r="JA20" s="55"/>
      <c r="JB20" s="55"/>
      <c r="JC20" s="55"/>
      <c r="JD20" s="55"/>
      <c r="JE20" s="55"/>
      <c r="JF20" s="55"/>
      <c r="JG20" s="55"/>
      <c r="JH20" s="55"/>
      <c r="JI20" s="55"/>
      <c r="JJ20" s="55"/>
      <c r="JK20" s="55"/>
      <c r="JL20" s="55"/>
      <c r="JM20" s="55"/>
      <c r="JN20" s="55"/>
      <c r="JO20" s="55"/>
      <c r="JP20" s="55"/>
      <c r="JQ20" s="55"/>
      <c r="JR20" s="55"/>
      <c r="JS20" s="55"/>
      <c r="JT20" s="55"/>
      <c r="JU20" s="55"/>
      <c r="JV20" s="55"/>
      <c r="JW20" s="55"/>
      <c r="JX20" s="55"/>
      <c r="JY20" s="55"/>
      <c r="JZ20" s="55"/>
      <c r="KA20" s="55"/>
      <c r="KB20" s="55"/>
      <c r="KC20" s="55"/>
      <c r="KD20" s="55"/>
      <c r="KE20" s="55"/>
      <c r="KF20" s="55"/>
      <c r="KG20" s="55"/>
      <c r="KH20" s="55"/>
      <c r="KI20" s="55"/>
      <c r="KJ20" s="55"/>
      <c r="KK20" s="55"/>
      <c r="KL20" s="55"/>
      <c r="KM20" s="55"/>
      <c r="KN20" s="55"/>
      <c r="KO20" s="55"/>
      <c r="KP20" s="55"/>
      <c r="KQ20" s="55"/>
      <c r="KR20" s="55"/>
      <c r="KS20" s="55"/>
      <c r="KT20" s="55"/>
      <c r="KU20" s="55"/>
      <c r="KV20" s="55"/>
      <c r="KW20" s="55"/>
      <c r="KX20" s="55"/>
      <c r="KY20" s="55"/>
      <c r="KZ20" s="55"/>
      <c r="LA20" s="55"/>
      <c r="LB20" s="55"/>
      <c r="LC20" s="55"/>
      <c r="LD20" s="55"/>
      <c r="LE20" s="55"/>
      <c r="LF20" s="55"/>
      <c r="LG20" s="55"/>
      <c r="LH20" s="55"/>
    </row>
    <row r="21" spans="1:322">
      <c r="A21" s="52" t="s">
        <v>62</v>
      </c>
      <c r="B21" s="38" t="s">
        <v>63</v>
      </c>
      <c r="C21" s="38" t="s">
        <v>64</v>
      </c>
      <c r="D21" s="60"/>
      <c r="E21" s="49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  <c r="IU21" s="55"/>
      <c r="IV21" s="55"/>
      <c r="IW21" s="55"/>
      <c r="IX21" s="55"/>
      <c r="IY21" s="55"/>
      <c r="IZ21" s="55"/>
      <c r="JA21" s="55"/>
      <c r="JB21" s="55"/>
      <c r="JC21" s="55"/>
      <c r="JD21" s="55"/>
      <c r="JE21" s="55"/>
      <c r="JF21" s="55"/>
      <c r="JG21" s="55"/>
      <c r="JH21" s="55"/>
      <c r="JI21" s="55"/>
      <c r="JJ21" s="55"/>
      <c r="JK21" s="55"/>
      <c r="JL21" s="55"/>
      <c r="JM21" s="55"/>
      <c r="JN21" s="55"/>
      <c r="JO21" s="55"/>
      <c r="JP21" s="55"/>
      <c r="JQ21" s="55"/>
      <c r="JR21" s="55"/>
      <c r="JS21" s="55"/>
      <c r="JT21" s="55"/>
      <c r="JU21" s="55"/>
      <c r="JV21" s="55"/>
      <c r="JW21" s="55"/>
      <c r="JX21" s="55"/>
      <c r="JY21" s="55"/>
      <c r="JZ21" s="55"/>
      <c r="KA21" s="55"/>
      <c r="KB21" s="55"/>
      <c r="KC21" s="55"/>
      <c r="KD21" s="55"/>
      <c r="KE21" s="55"/>
      <c r="KF21" s="55"/>
      <c r="KG21" s="55"/>
      <c r="KH21" s="55"/>
      <c r="KI21" s="55"/>
      <c r="KJ21" s="55"/>
      <c r="KK21" s="55"/>
      <c r="KL21" s="55"/>
      <c r="KM21" s="55"/>
      <c r="KN21" s="55"/>
      <c r="KO21" s="55"/>
      <c r="KP21" s="55"/>
      <c r="KQ21" s="55"/>
      <c r="KR21" s="55"/>
      <c r="KS21" s="55"/>
      <c r="KT21" s="55"/>
      <c r="KU21" s="55"/>
      <c r="KV21" s="55"/>
      <c r="KW21" s="55"/>
      <c r="KX21" s="55"/>
      <c r="KY21" s="55"/>
      <c r="KZ21" s="55"/>
      <c r="LA21" s="55"/>
      <c r="LB21" s="55"/>
      <c r="LC21" s="55"/>
      <c r="LD21" s="55"/>
      <c r="LE21" s="55"/>
      <c r="LF21" s="55"/>
      <c r="LG21" s="55"/>
      <c r="LH21" s="55"/>
    </row>
    <row r="22" spans="1:322">
      <c r="A22" s="52" t="s">
        <v>65</v>
      </c>
      <c r="B22" s="61" t="s">
        <v>66</v>
      </c>
      <c r="C22" s="38" t="s">
        <v>67</v>
      </c>
      <c r="D22" s="56"/>
      <c r="E22" s="49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  <c r="IX22" s="55"/>
      <c r="IY22" s="55"/>
      <c r="IZ22" s="55"/>
      <c r="JA22" s="55"/>
      <c r="JB22" s="55"/>
      <c r="JC22" s="55"/>
      <c r="JD22" s="55"/>
      <c r="JE22" s="55"/>
      <c r="JF22" s="55"/>
      <c r="JG22" s="55"/>
      <c r="JH22" s="55"/>
      <c r="JI22" s="55"/>
      <c r="JJ22" s="55"/>
      <c r="JK22" s="55"/>
      <c r="JL22" s="55"/>
      <c r="JM22" s="55"/>
      <c r="JN22" s="55"/>
      <c r="JO22" s="55"/>
      <c r="JP22" s="55"/>
      <c r="JQ22" s="55"/>
      <c r="JR22" s="55"/>
      <c r="JS22" s="55"/>
      <c r="JT22" s="55"/>
      <c r="JU22" s="55"/>
      <c r="JV22" s="55"/>
      <c r="JW22" s="55"/>
      <c r="JX22" s="55"/>
      <c r="JY22" s="55"/>
      <c r="JZ22" s="55"/>
      <c r="KA22" s="55"/>
      <c r="KB22" s="55"/>
      <c r="KC22" s="55"/>
      <c r="KD22" s="55"/>
      <c r="KE22" s="55"/>
      <c r="KF22" s="55"/>
      <c r="KG22" s="55"/>
      <c r="KH22" s="55"/>
      <c r="KI22" s="55"/>
      <c r="KJ22" s="55"/>
      <c r="KK22" s="55"/>
      <c r="KL22" s="55"/>
      <c r="KM22" s="55"/>
      <c r="KN22" s="55"/>
      <c r="KO22" s="55"/>
      <c r="KP22" s="55"/>
      <c r="KQ22" s="55"/>
      <c r="KR22" s="55"/>
      <c r="KS22" s="55"/>
      <c r="KT22" s="55"/>
      <c r="KU22" s="55"/>
      <c r="KV22" s="55"/>
      <c r="KW22" s="55"/>
      <c r="KX22" s="55"/>
      <c r="KY22" s="55"/>
      <c r="KZ22" s="55"/>
      <c r="LA22" s="55"/>
      <c r="LB22" s="55"/>
      <c r="LC22" s="55"/>
      <c r="LD22" s="55"/>
      <c r="LE22" s="55"/>
      <c r="LF22" s="55"/>
      <c r="LG22" s="55"/>
      <c r="LH22" s="55"/>
    </row>
    <row r="23" spans="1:322">
      <c r="A23" s="52" t="s">
        <v>68</v>
      </c>
      <c r="B23" s="38" t="s">
        <v>69</v>
      </c>
      <c r="C23" s="38" t="s">
        <v>70</v>
      </c>
      <c r="D23" s="60"/>
      <c r="E23" s="49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55"/>
      <c r="HV23" s="55"/>
      <c r="HW23" s="55"/>
      <c r="HX23" s="55"/>
      <c r="HY23" s="55"/>
      <c r="HZ23" s="55"/>
      <c r="IA23" s="55"/>
      <c r="IB23" s="55"/>
      <c r="IC23" s="55"/>
      <c r="ID23" s="55"/>
      <c r="IE23" s="55"/>
      <c r="IF23" s="55"/>
      <c r="IG23" s="55"/>
      <c r="IH23" s="55"/>
      <c r="II23" s="55"/>
      <c r="IJ23" s="55"/>
      <c r="IK23" s="55"/>
      <c r="IL23" s="55"/>
      <c r="IM23" s="55"/>
      <c r="IN23" s="55"/>
      <c r="IO23" s="55"/>
      <c r="IP23" s="55"/>
      <c r="IQ23" s="55"/>
      <c r="IR23" s="55"/>
      <c r="IS23" s="55"/>
      <c r="IT23" s="55"/>
      <c r="IU23" s="55"/>
      <c r="IV23" s="55"/>
      <c r="IW23" s="55"/>
      <c r="IX23" s="55"/>
      <c r="IY23" s="55"/>
      <c r="IZ23" s="55"/>
      <c r="JA23" s="55"/>
      <c r="JB23" s="55"/>
      <c r="JC23" s="55"/>
      <c r="JD23" s="55"/>
      <c r="JE23" s="55"/>
      <c r="JF23" s="55"/>
      <c r="JG23" s="55"/>
      <c r="JH23" s="55"/>
      <c r="JI23" s="55"/>
      <c r="JJ23" s="55"/>
      <c r="JK23" s="55"/>
      <c r="JL23" s="55"/>
      <c r="JM23" s="55"/>
      <c r="JN23" s="55"/>
      <c r="JO23" s="55"/>
      <c r="JP23" s="55"/>
      <c r="JQ23" s="55"/>
      <c r="JR23" s="55"/>
      <c r="JS23" s="55"/>
      <c r="JT23" s="55"/>
      <c r="JU23" s="55"/>
      <c r="JV23" s="55"/>
      <c r="JW23" s="55"/>
      <c r="JX23" s="55"/>
      <c r="JY23" s="55"/>
      <c r="JZ23" s="55"/>
      <c r="KA23" s="55"/>
      <c r="KB23" s="55"/>
      <c r="KC23" s="55"/>
      <c r="KD23" s="55"/>
      <c r="KE23" s="55"/>
      <c r="KF23" s="55"/>
      <c r="KG23" s="55"/>
      <c r="KH23" s="55"/>
      <c r="KI23" s="55"/>
      <c r="KJ23" s="55"/>
      <c r="KK23" s="55"/>
      <c r="KL23" s="55"/>
      <c r="KM23" s="55"/>
      <c r="KN23" s="55"/>
      <c r="KO23" s="55"/>
      <c r="KP23" s="55"/>
      <c r="KQ23" s="55"/>
      <c r="KR23" s="55"/>
      <c r="KS23" s="55"/>
      <c r="KT23" s="55"/>
      <c r="KU23" s="55"/>
      <c r="KV23" s="55"/>
      <c r="KW23" s="55"/>
      <c r="KX23" s="55"/>
      <c r="KY23" s="55"/>
      <c r="KZ23" s="55"/>
      <c r="LA23" s="55"/>
      <c r="LB23" s="55"/>
      <c r="LC23" s="55"/>
      <c r="LD23" s="55"/>
      <c r="LE23" s="55"/>
      <c r="LF23" s="55"/>
      <c r="LG23" s="55"/>
      <c r="LH23" s="55"/>
    </row>
    <row r="24" spans="1:322">
      <c r="A24" s="52" t="s">
        <v>71</v>
      </c>
      <c r="B24" s="61" t="s">
        <v>72</v>
      </c>
      <c r="C24" s="38" t="s">
        <v>67</v>
      </c>
      <c r="D24" s="56"/>
      <c r="E24" s="49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  <c r="IX24" s="55"/>
      <c r="IY24" s="55"/>
      <c r="IZ24" s="55"/>
      <c r="JA24" s="55"/>
      <c r="JB24" s="55"/>
      <c r="JC24" s="55"/>
      <c r="JD24" s="55"/>
      <c r="JE24" s="55"/>
      <c r="JF24" s="55"/>
      <c r="JG24" s="55"/>
      <c r="JH24" s="55"/>
      <c r="JI24" s="55"/>
      <c r="JJ24" s="55"/>
      <c r="JK24" s="55"/>
      <c r="JL24" s="55"/>
      <c r="JM24" s="55"/>
      <c r="JN24" s="55"/>
      <c r="JO24" s="55"/>
      <c r="JP24" s="55"/>
      <c r="JQ24" s="55"/>
      <c r="JR24" s="55"/>
      <c r="JS24" s="55"/>
      <c r="JT24" s="55"/>
      <c r="JU24" s="55"/>
      <c r="JV24" s="55"/>
      <c r="JW24" s="55"/>
      <c r="JX24" s="55"/>
      <c r="JY24" s="55"/>
      <c r="JZ24" s="55"/>
      <c r="KA24" s="55"/>
      <c r="KB24" s="55"/>
      <c r="KC24" s="55"/>
      <c r="KD24" s="55"/>
      <c r="KE24" s="55"/>
      <c r="KF24" s="55"/>
      <c r="KG24" s="55"/>
      <c r="KH24" s="55"/>
      <c r="KI24" s="55"/>
      <c r="KJ24" s="55"/>
      <c r="KK24" s="55"/>
      <c r="KL24" s="55"/>
      <c r="KM24" s="55"/>
      <c r="KN24" s="55"/>
      <c r="KO24" s="55"/>
      <c r="KP24" s="55"/>
      <c r="KQ24" s="55"/>
      <c r="KR24" s="55"/>
      <c r="KS24" s="55"/>
      <c r="KT24" s="55"/>
      <c r="KU24" s="55"/>
      <c r="KV24" s="55"/>
      <c r="KW24" s="55"/>
      <c r="KX24" s="55"/>
      <c r="KY24" s="55"/>
      <c r="KZ24" s="55"/>
      <c r="LA24" s="55"/>
      <c r="LB24" s="55"/>
      <c r="LC24" s="55"/>
      <c r="LD24" s="55"/>
      <c r="LE24" s="55"/>
      <c r="LF24" s="55"/>
      <c r="LG24" s="55"/>
      <c r="LH24" s="55"/>
    </row>
    <row r="25" spans="1:322">
      <c r="A25" s="52" t="s">
        <v>73</v>
      </c>
      <c r="B25" s="38" t="s">
        <v>74</v>
      </c>
      <c r="C25" s="38" t="s">
        <v>75</v>
      </c>
      <c r="D25" s="90">
        <f>IFERROR(MIN(D21/D22,D23/D24),0)</f>
        <v>0</v>
      </c>
      <c r="E25" s="49"/>
      <c r="F25" s="62" t="s">
        <v>76</v>
      </c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  <c r="IB25" s="55"/>
      <c r="IC25" s="55"/>
      <c r="ID25" s="55"/>
      <c r="IE25" s="55"/>
      <c r="IF25" s="55"/>
      <c r="IG25" s="55"/>
      <c r="IH25" s="55"/>
      <c r="II25" s="55"/>
      <c r="IJ25" s="55"/>
      <c r="IK25" s="55"/>
      <c r="IL25" s="55"/>
      <c r="IM25" s="55"/>
      <c r="IN25" s="55"/>
      <c r="IO25" s="55"/>
      <c r="IP25" s="55"/>
      <c r="IQ25" s="55"/>
      <c r="IR25" s="55"/>
      <c r="IS25" s="55"/>
      <c r="IT25" s="55"/>
      <c r="IU25" s="55"/>
      <c r="IV25" s="55"/>
      <c r="IW25" s="55"/>
      <c r="IX25" s="55"/>
      <c r="IY25" s="55"/>
      <c r="IZ25" s="55"/>
      <c r="JA25" s="55"/>
      <c r="JB25" s="55"/>
      <c r="JC25" s="55"/>
      <c r="JD25" s="55"/>
      <c r="JE25" s="55"/>
      <c r="JF25" s="55"/>
      <c r="JG25" s="55"/>
      <c r="JH25" s="55"/>
      <c r="JI25" s="55"/>
      <c r="JJ25" s="55"/>
      <c r="JK25" s="55"/>
      <c r="JL25" s="55"/>
      <c r="JM25" s="55"/>
      <c r="JN25" s="55"/>
      <c r="JO25" s="55"/>
      <c r="JP25" s="55"/>
      <c r="JQ25" s="55"/>
      <c r="JR25" s="55"/>
      <c r="JS25" s="55"/>
      <c r="JT25" s="55"/>
      <c r="JU25" s="55"/>
      <c r="JV25" s="55"/>
      <c r="JW25" s="55"/>
      <c r="JX25" s="55"/>
      <c r="JY25" s="55"/>
      <c r="JZ25" s="55"/>
      <c r="KA25" s="55"/>
      <c r="KB25" s="55"/>
      <c r="KC25" s="55"/>
      <c r="KD25" s="55"/>
      <c r="KE25" s="55"/>
      <c r="KF25" s="55"/>
      <c r="KG25" s="55"/>
      <c r="KH25" s="55"/>
      <c r="KI25" s="55"/>
      <c r="KJ25" s="55"/>
      <c r="KK25" s="55"/>
      <c r="KL25" s="55"/>
      <c r="KM25" s="55"/>
      <c r="KN25" s="55"/>
      <c r="KO25" s="55"/>
      <c r="KP25" s="55"/>
      <c r="KQ25" s="55"/>
      <c r="KR25" s="55"/>
      <c r="KS25" s="55"/>
      <c r="KT25" s="55"/>
      <c r="KU25" s="55"/>
      <c r="KV25" s="55"/>
      <c r="KW25" s="55"/>
      <c r="KX25" s="55"/>
      <c r="KY25" s="55"/>
      <c r="KZ25" s="55"/>
      <c r="LA25" s="55"/>
      <c r="LB25" s="55"/>
      <c r="LC25" s="55"/>
      <c r="LD25" s="55"/>
      <c r="LE25" s="55"/>
      <c r="LF25" s="55"/>
      <c r="LG25" s="55"/>
      <c r="LH25" s="55"/>
    </row>
    <row r="26" spans="1:322">
      <c r="A26" s="52" t="s">
        <v>77</v>
      </c>
      <c r="B26" s="38" t="s">
        <v>78</v>
      </c>
      <c r="C26" s="38" t="s">
        <v>79</v>
      </c>
      <c r="D26" s="53"/>
      <c r="E26" s="49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  <c r="IX26" s="55"/>
      <c r="IY26" s="55"/>
      <c r="IZ26" s="55"/>
      <c r="JA26" s="55"/>
      <c r="JB26" s="55"/>
      <c r="JC26" s="55"/>
      <c r="JD26" s="55"/>
      <c r="JE26" s="55"/>
      <c r="JF26" s="55"/>
      <c r="JG26" s="55"/>
      <c r="JH26" s="55"/>
      <c r="JI26" s="55"/>
      <c r="JJ26" s="55"/>
      <c r="JK26" s="55"/>
      <c r="JL26" s="55"/>
      <c r="JM26" s="55"/>
      <c r="JN26" s="55"/>
      <c r="JO26" s="55"/>
      <c r="JP26" s="55"/>
      <c r="JQ26" s="55"/>
      <c r="JR26" s="55"/>
      <c r="JS26" s="55"/>
      <c r="JT26" s="55"/>
      <c r="JU26" s="55"/>
      <c r="JV26" s="55"/>
      <c r="JW26" s="55"/>
      <c r="JX26" s="55"/>
      <c r="JY26" s="55"/>
      <c r="JZ26" s="55"/>
      <c r="KA26" s="55"/>
      <c r="KB26" s="55"/>
      <c r="KC26" s="55"/>
      <c r="KD26" s="55"/>
      <c r="KE26" s="55"/>
      <c r="KF26" s="55"/>
      <c r="KG26" s="55"/>
      <c r="KH26" s="55"/>
      <c r="KI26" s="55"/>
      <c r="KJ26" s="55"/>
      <c r="KK26" s="55"/>
      <c r="KL26" s="55"/>
      <c r="KM26" s="55"/>
      <c r="KN26" s="55"/>
      <c r="KO26" s="55"/>
      <c r="KP26" s="55"/>
      <c r="KQ26" s="55"/>
      <c r="KR26" s="55"/>
      <c r="KS26" s="55"/>
      <c r="KT26" s="55"/>
      <c r="KU26" s="55"/>
      <c r="KV26" s="55"/>
      <c r="KW26" s="55"/>
      <c r="KX26" s="55"/>
      <c r="KY26" s="55"/>
      <c r="KZ26" s="55"/>
      <c r="LA26" s="55"/>
      <c r="LB26" s="55"/>
      <c r="LC26" s="55"/>
      <c r="LD26" s="55"/>
      <c r="LE26" s="55"/>
      <c r="LF26" s="55"/>
      <c r="LG26" s="55"/>
      <c r="LH26" s="55"/>
    </row>
    <row r="27" spans="1:322">
      <c r="A27" s="52" t="s">
        <v>80</v>
      </c>
      <c r="B27" s="38" t="s">
        <v>81</v>
      </c>
      <c r="C27" s="38" t="s">
        <v>53</v>
      </c>
      <c r="D27" s="53"/>
      <c r="E27" s="49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55"/>
      <c r="HV27" s="55"/>
      <c r="HW27" s="55"/>
      <c r="HX27" s="55"/>
      <c r="HY27" s="55"/>
      <c r="HZ27" s="55"/>
      <c r="IA27" s="55"/>
      <c r="IB27" s="55"/>
      <c r="IC27" s="55"/>
      <c r="ID27" s="55"/>
      <c r="IE27" s="55"/>
      <c r="IF27" s="55"/>
      <c r="IG27" s="55"/>
      <c r="IH27" s="55"/>
      <c r="II27" s="55"/>
      <c r="IJ27" s="55"/>
      <c r="IK27" s="55"/>
      <c r="IL27" s="55"/>
      <c r="IM27" s="55"/>
      <c r="IN27" s="55"/>
      <c r="IO27" s="55"/>
      <c r="IP27" s="55"/>
      <c r="IQ27" s="55"/>
      <c r="IR27" s="55"/>
      <c r="IS27" s="55"/>
      <c r="IT27" s="55"/>
      <c r="IU27" s="55"/>
      <c r="IV27" s="55"/>
      <c r="IW27" s="55"/>
      <c r="IX27" s="55"/>
      <c r="IY27" s="55"/>
      <c r="IZ27" s="55"/>
      <c r="JA27" s="55"/>
      <c r="JB27" s="55"/>
      <c r="JC27" s="55"/>
      <c r="JD27" s="55"/>
      <c r="JE27" s="55"/>
      <c r="JF27" s="55"/>
      <c r="JG27" s="55"/>
      <c r="JH27" s="55"/>
      <c r="JI27" s="55"/>
      <c r="JJ27" s="55"/>
      <c r="JK27" s="55"/>
      <c r="JL27" s="55"/>
      <c r="JM27" s="55"/>
      <c r="JN27" s="55"/>
      <c r="JO27" s="55"/>
      <c r="JP27" s="55"/>
      <c r="JQ27" s="55"/>
      <c r="JR27" s="55"/>
      <c r="JS27" s="55"/>
      <c r="JT27" s="55"/>
      <c r="JU27" s="55"/>
      <c r="JV27" s="55"/>
      <c r="JW27" s="55"/>
      <c r="JX27" s="55"/>
      <c r="JY27" s="55"/>
      <c r="JZ27" s="55"/>
      <c r="KA27" s="55"/>
      <c r="KB27" s="55"/>
      <c r="KC27" s="55"/>
      <c r="KD27" s="55"/>
      <c r="KE27" s="55"/>
      <c r="KF27" s="55"/>
      <c r="KG27" s="55"/>
      <c r="KH27" s="55"/>
      <c r="KI27" s="55"/>
      <c r="KJ27" s="55"/>
      <c r="KK27" s="55"/>
      <c r="KL27" s="55"/>
      <c r="KM27" s="55"/>
      <c r="KN27" s="55"/>
      <c r="KO27" s="55"/>
      <c r="KP27" s="55"/>
      <c r="KQ27" s="55"/>
      <c r="KR27" s="55"/>
      <c r="KS27" s="55"/>
      <c r="KT27" s="55"/>
      <c r="KU27" s="55"/>
      <c r="KV27" s="55"/>
      <c r="KW27" s="55"/>
      <c r="KX27" s="55"/>
      <c r="KY27" s="55"/>
      <c r="KZ27" s="55"/>
      <c r="LA27" s="55"/>
      <c r="LB27" s="55"/>
      <c r="LC27" s="55"/>
      <c r="LD27" s="55"/>
      <c r="LE27" s="55"/>
      <c r="LF27" s="55"/>
      <c r="LG27" s="55"/>
      <c r="LH27" s="55"/>
    </row>
    <row r="28" spans="1:322">
      <c r="D28" s="55"/>
      <c r="E28" s="4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</row>
    <row r="29" spans="1:322">
      <c r="A29" s="39" t="s">
        <v>82</v>
      </c>
      <c r="B29" s="50" t="s">
        <v>31</v>
      </c>
      <c r="C29" s="50" t="s">
        <v>32</v>
      </c>
      <c r="D29" s="55"/>
      <c r="E29" s="49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</row>
    <row r="30" spans="1:322">
      <c r="A30" s="39"/>
      <c r="B30" s="50"/>
      <c r="C30" s="50"/>
      <c r="D30" s="55"/>
      <c r="E30" s="49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</row>
    <row r="31" spans="1:322" s="65" customFormat="1" ht="14.4">
      <c r="A31" s="52" t="s">
        <v>83</v>
      </c>
      <c r="B31" s="63" t="s">
        <v>84</v>
      </c>
      <c r="C31" s="54" t="s">
        <v>85</v>
      </c>
      <c r="D31" s="56"/>
      <c r="E31" s="6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J31" s="64"/>
    </row>
    <row r="32" spans="1:322" s="64" customFormat="1">
      <c r="A32" s="52" t="s">
        <v>86</v>
      </c>
      <c r="B32" s="38" t="s">
        <v>87</v>
      </c>
      <c r="C32" s="38" t="s">
        <v>85</v>
      </c>
      <c r="D32" s="5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</row>
    <row r="33" spans="1:320" s="64" customFormat="1">
      <c r="A33" s="52" t="s">
        <v>88</v>
      </c>
      <c r="B33" s="38" t="s">
        <v>89</v>
      </c>
      <c r="C33" s="38" t="s">
        <v>85</v>
      </c>
      <c r="D33" s="5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U33" s="66"/>
      <c r="DV33" s="66"/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6"/>
      <c r="EU33" s="66"/>
      <c r="EV33" s="66"/>
      <c r="EW33" s="66"/>
      <c r="EX33" s="66"/>
      <c r="EY33" s="66"/>
      <c r="EZ33" s="66"/>
      <c r="FA33" s="66"/>
      <c r="FB33" s="66"/>
      <c r="FC33" s="66"/>
      <c r="FD33" s="66"/>
      <c r="FE33" s="66"/>
      <c r="FF33" s="66"/>
      <c r="FG33" s="66"/>
      <c r="FH33" s="66"/>
      <c r="FI33" s="66"/>
      <c r="FJ33" s="66"/>
      <c r="FK33" s="66"/>
      <c r="FL33" s="66"/>
      <c r="FM33" s="66"/>
      <c r="FN33" s="66"/>
      <c r="FO33" s="66"/>
      <c r="FP33" s="66"/>
      <c r="FQ33" s="66"/>
      <c r="FR33" s="66"/>
      <c r="FS33" s="66"/>
      <c r="FT33" s="66"/>
      <c r="FU33" s="66"/>
      <c r="FV33" s="66"/>
      <c r="FW33" s="66"/>
      <c r="FX33" s="66"/>
      <c r="FY33" s="66"/>
      <c r="FZ33" s="66"/>
      <c r="GA33" s="66"/>
      <c r="GB33" s="66"/>
      <c r="GC33" s="66"/>
      <c r="GD33" s="66"/>
      <c r="GE33" s="66"/>
      <c r="GF33" s="66"/>
      <c r="GG33" s="66"/>
      <c r="GH33" s="66"/>
      <c r="GI33" s="66"/>
      <c r="GJ33" s="66"/>
      <c r="GK33" s="66"/>
      <c r="GL33" s="66"/>
      <c r="GM33" s="66"/>
      <c r="GN33" s="66"/>
      <c r="GO33" s="66"/>
      <c r="GP33" s="66"/>
      <c r="GQ33" s="66"/>
      <c r="GR33" s="66"/>
      <c r="GS33" s="66"/>
      <c r="GT33" s="66"/>
      <c r="GU33" s="66"/>
      <c r="GV33" s="66"/>
      <c r="GW33" s="66"/>
      <c r="GX33" s="66"/>
      <c r="GY33" s="66"/>
      <c r="GZ33" s="66"/>
      <c r="HA33" s="66"/>
      <c r="HB33" s="66"/>
      <c r="HC33" s="66"/>
      <c r="HD33" s="66"/>
      <c r="HE33" s="66"/>
      <c r="HF33" s="66"/>
      <c r="HG33" s="66"/>
      <c r="HH33" s="66"/>
      <c r="HI33" s="66"/>
      <c r="HJ33" s="66"/>
      <c r="HK33" s="66"/>
      <c r="HL33" s="66"/>
      <c r="HM33" s="66"/>
      <c r="HN33" s="66"/>
      <c r="HO33" s="66"/>
      <c r="HP33" s="66"/>
      <c r="HQ33" s="66"/>
      <c r="HR33" s="66"/>
      <c r="HS33" s="66"/>
      <c r="HT33" s="66"/>
      <c r="HU33" s="66"/>
      <c r="HV33" s="66"/>
      <c r="HW33" s="66"/>
      <c r="HX33" s="66"/>
      <c r="HY33" s="66"/>
      <c r="HZ33" s="66"/>
      <c r="IA33" s="66"/>
      <c r="IB33" s="66"/>
      <c r="IC33" s="66"/>
      <c r="ID33" s="66"/>
      <c r="IE33" s="66"/>
      <c r="IF33" s="66"/>
      <c r="IG33" s="66"/>
      <c r="IH33" s="66"/>
      <c r="II33" s="66"/>
      <c r="IJ33" s="66"/>
      <c r="IK33" s="66"/>
      <c r="IL33" s="66"/>
      <c r="IM33" s="66"/>
      <c r="IN33" s="66"/>
      <c r="IO33" s="66"/>
      <c r="IP33" s="66"/>
      <c r="IQ33" s="66"/>
      <c r="IR33" s="66"/>
      <c r="IS33" s="66"/>
      <c r="IT33" s="66"/>
      <c r="IU33" s="66"/>
      <c r="IV33" s="66"/>
      <c r="IW33" s="66"/>
      <c r="IX33" s="66"/>
      <c r="IY33" s="66"/>
      <c r="IZ33" s="66"/>
      <c r="JA33" s="66"/>
      <c r="JB33" s="66"/>
      <c r="JC33" s="66"/>
      <c r="JD33" s="66"/>
      <c r="JE33" s="66"/>
      <c r="JF33" s="66"/>
      <c r="JG33" s="66"/>
      <c r="JH33" s="66"/>
      <c r="JI33" s="66"/>
      <c r="JJ33" s="66"/>
      <c r="JK33" s="66"/>
      <c r="JL33" s="66"/>
      <c r="JM33" s="66"/>
      <c r="JN33" s="66"/>
      <c r="JO33" s="66"/>
      <c r="JP33" s="66"/>
      <c r="JQ33" s="66"/>
      <c r="JR33" s="66"/>
      <c r="JS33" s="66"/>
      <c r="JT33" s="66"/>
      <c r="JU33" s="66"/>
      <c r="JV33" s="66"/>
      <c r="JW33" s="66"/>
      <c r="JX33" s="66"/>
      <c r="JY33" s="66"/>
      <c r="JZ33" s="66"/>
      <c r="KA33" s="66"/>
      <c r="KB33" s="66"/>
      <c r="KC33" s="66"/>
      <c r="KD33" s="66"/>
      <c r="KE33" s="66"/>
      <c r="KF33" s="66"/>
      <c r="KG33" s="66"/>
      <c r="KH33" s="66"/>
      <c r="KI33" s="66"/>
      <c r="KJ33" s="66"/>
      <c r="KK33" s="66"/>
      <c r="KL33" s="66"/>
      <c r="KM33" s="66"/>
      <c r="KN33" s="66"/>
      <c r="KO33" s="66"/>
      <c r="KP33" s="66"/>
      <c r="KQ33" s="66"/>
      <c r="KR33" s="66"/>
      <c r="KS33" s="66"/>
      <c r="KT33" s="66"/>
      <c r="KU33" s="66"/>
      <c r="KV33" s="66"/>
      <c r="KW33" s="66"/>
      <c r="KX33" s="66"/>
      <c r="KY33" s="66"/>
      <c r="KZ33" s="66"/>
      <c r="LA33" s="66"/>
      <c r="LB33" s="66"/>
      <c r="LC33" s="66"/>
      <c r="LD33" s="66"/>
      <c r="LE33" s="66"/>
      <c r="LF33" s="66"/>
      <c r="LG33" s="66"/>
      <c r="LH33" s="66"/>
    </row>
    <row r="34" spans="1:320" s="64" customFormat="1">
      <c r="A34" s="52" t="s">
        <v>90</v>
      </c>
      <c r="B34" s="38" t="s">
        <v>91</v>
      </c>
      <c r="C34" s="38" t="s">
        <v>85</v>
      </c>
      <c r="D34" s="91">
        <f>D31*D32+(1-D31)*D33</f>
        <v>0</v>
      </c>
      <c r="F34" s="67" t="s">
        <v>92</v>
      </c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6"/>
      <c r="FM34" s="66"/>
      <c r="FN34" s="66"/>
      <c r="FO34" s="66"/>
      <c r="FP34" s="66"/>
      <c r="FQ34" s="66"/>
      <c r="FR34" s="66"/>
      <c r="FS34" s="66"/>
      <c r="FT34" s="66"/>
      <c r="FU34" s="66"/>
      <c r="FV34" s="66"/>
      <c r="FW34" s="66"/>
      <c r="FX34" s="66"/>
      <c r="FY34" s="66"/>
      <c r="FZ34" s="66"/>
      <c r="GA34" s="66"/>
      <c r="GB34" s="66"/>
      <c r="GC34" s="66"/>
      <c r="GD34" s="66"/>
      <c r="GE34" s="66"/>
      <c r="GF34" s="66"/>
      <c r="GG34" s="66"/>
      <c r="GH34" s="66"/>
      <c r="GI34" s="66"/>
      <c r="GJ34" s="66"/>
      <c r="GK34" s="66"/>
      <c r="GL34" s="66"/>
      <c r="GM34" s="66"/>
      <c r="GN34" s="66"/>
      <c r="GO34" s="66"/>
      <c r="GP34" s="66"/>
      <c r="GQ34" s="66"/>
      <c r="GR34" s="66"/>
      <c r="GS34" s="66"/>
      <c r="GT34" s="66"/>
      <c r="GU34" s="66"/>
      <c r="GV34" s="66"/>
      <c r="GW34" s="66"/>
      <c r="GX34" s="66"/>
      <c r="GY34" s="66"/>
      <c r="GZ34" s="66"/>
      <c r="HA34" s="66"/>
      <c r="HB34" s="66"/>
      <c r="HC34" s="66"/>
      <c r="HD34" s="66"/>
      <c r="HE34" s="66"/>
      <c r="HF34" s="66"/>
      <c r="HG34" s="66"/>
      <c r="HH34" s="66"/>
      <c r="HI34" s="66"/>
      <c r="HJ34" s="66"/>
      <c r="HK34" s="66"/>
      <c r="HL34" s="66"/>
      <c r="HM34" s="66"/>
      <c r="HN34" s="66"/>
      <c r="HO34" s="66"/>
      <c r="HP34" s="66"/>
      <c r="HQ34" s="66"/>
      <c r="HR34" s="66"/>
      <c r="HS34" s="66"/>
      <c r="HT34" s="66"/>
      <c r="HU34" s="66"/>
      <c r="HV34" s="66"/>
      <c r="HW34" s="66"/>
      <c r="HX34" s="66"/>
      <c r="HY34" s="66"/>
      <c r="HZ34" s="66"/>
      <c r="IA34" s="66"/>
      <c r="IB34" s="66"/>
      <c r="IC34" s="66"/>
      <c r="ID34" s="66"/>
      <c r="IE34" s="66"/>
      <c r="IF34" s="66"/>
      <c r="IG34" s="66"/>
      <c r="IH34" s="66"/>
      <c r="II34" s="66"/>
      <c r="IJ34" s="66"/>
      <c r="IK34" s="66"/>
      <c r="IL34" s="66"/>
      <c r="IM34" s="66"/>
      <c r="IN34" s="66"/>
      <c r="IO34" s="66"/>
      <c r="IP34" s="66"/>
      <c r="IQ34" s="66"/>
      <c r="IR34" s="66"/>
      <c r="IS34" s="66"/>
      <c r="IT34" s="66"/>
      <c r="IU34" s="66"/>
      <c r="IV34" s="66"/>
      <c r="IW34" s="66"/>
      <c r="IX34" s="66"/>
      <c r="IY34" s="66"/>
      <c r="IZ34" s="66"/>
      <c r="JA34" s="66"/>
      <c r="JB34" s="66"/>
      <c r="JC34" s="66"/>
      <c r="JD34" s="66"/>
      <c r="JE34" s="66"/>
      <c r="JF34" s="66"/>
      <c r="JG34" s="66"/>
      <c r="JH34" s="66"/>
      <c r="JI34" s="66"/>
      <c r="JJ34" s="66"/>
      <c r="JK34" s="66"/>
      <c r="JL34" s="66"/>
      <c r="JM34" s="66"/>
      <c r="JN34" s="66"/>
      <c r="JO34" s="66"/>
      <c r="JP34" s="66"/>
      <c r="JQ34" s="66"/>
      <c r="JR34" s="66"/>
      <c r="JS34" s="66"/>
      <c r="JT34" s="66"/>
      <c r="JU34" s="66"/>
      <c r="JV34" s="66"/>
      <c r="JW34" s="66"/>
      <c r="JX34" s="66"/>
      <c r="JY34" s="66"/>
      <c r="JZ34" s="66"/>
      <c r="KA34" s="66"/>
      <c r="KB34" s="66"/>
      <c r="KC34" s="66"/>
      <c r="KD34" s="66"/>
      <c r="KE34" s="66"/>
      <c r="KF34" s="66"/>
      <c r="KG34" s="66"/>
      <c r="KH34" s="66"/>
      <c r="KI34" s="66"/>
      <c r="KJ34" s="66"/>
      <c r="KK34" s="66"/>
      <c r="KL34" s="66"/>
      <c r="KM34" s="66"/>
      <c r="KN34" s="66"/>
      <c r="KO34" s="66"/>
      <c r="KP34" s="66"/>
      <c r="KQ34" s="66"/>
      <c r="KR34" s="66"/>
      <c r="KS34" s="66"/>
      <c r="KT34" s="66"/>
      <c r="KU34" s="66"/>
      <c r="KV34" s="66"/>
      <c r="KW34" s="66"/>
      <c r="KX34" s="66"/>
      <c r="KY34" s="66"/>
      <c r="KZ34" s="66"/>
      <c r="LA34" s="66"/>
      <c r="LB34" s="66"/>
      <c r="LC34" s="66"/>
      <c r="LD34" s="66"/>
      <c r="LE34" s="66"/>
      <c r="LF34" s="66"/>
      <c r="LG34" s="66"/>
      <c r="LH34" s="66"/>
    </row>
    <row r="35" spans="1:320">
      <c r="A35" s="52" t="s">
        <v>93</v>
      </c>
      <c r="B35" s="38" t="s">
        <v>94</v>
      </c>
      <c r="C35" s="38" t="s">
        <v>85</v>
      </c>
      <c r="D35" s="91">
        <f>D34</f>
        <v>0</v>
      </c>
      <c r="E35" s="68"/>
      <c r="F35" s="67" t="s">
        <v>95</v>
      </c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  <c r="KH35" s="69"/>
      <c r="KI35" s="69"/>
      <c r="KJ35" s="69"/>
      <c r="KK35" s="69"/>
      <c r="KL35" s="69"/>
      <c r="KM35" s="69"/>
      <c r="KN35" s="69"/>
      <c r="KO35" s="69"/>
      <c r="KP35" s="69"/>
      <c r="KQ35" s="69"/>
      <c r="KR35" s="69"/>
      <c r="KS35" s="69"/>
      <c r="KT35" s="69"/>
      <c r="KU35" s="69"/>
      <c r="KV35" s="69"/>
      <c r="KW35" s="69"/>
      <c r="KX35" s="69"/>
      <c r="KY35" s="69"/>
      <c r="KZ35" s="69"/>
      <c r="LA35" s="69"/>
      <c r="LB35" s="69"/>
      <c r="LC35" s="69"/>
      <c r="LD35" s="69"/>
      <c r="LE35" s="69"/>
      <c r="LF35" s="69"/>
      <c r="LG35" s="69"/>
      <c r="LH35" s="69"/>
    </row>
    <row r="36" spans="1:320">
      <c r="A36" s="52"/>
      <c r="D36" s="58"/>
      <c r="E36" s="49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</row>
    <row r="37" spans="1:320">
      <c r="A37" s="39" t="s">
        <v>96</v>
      </c>
      <c r="D37" s="58"/>
      <c r="E37" s="4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</row>
    <row r="38" spans="1:320">
      <c r="A38" s="39"/>
      <c r="D38" s="58"/>
      <c r="E38" s="49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</row>
    <row r="39" spans="1:320" hidden="1" outlineLevel="1">
      <c r="A39" s="52" t="s">
        <v>97</v>
      </c>
      <c r="B39" s="38" t="s">
        <v>98</v>
      </c>
      <c r="C39" s="38" t="s">
        <v>99</v>
      </c>
      <c r="D39" s="70">
        <v>0</v>
      </c>
      <c r="E39" s="49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  <c r="IR39" s="57"/>
      <c r="IS39" s="57"/>
      <c r="IT39" s="57"/>
      <c r="IU39" s="57"/>
      <c r="IV39" s="57"/>
      <c r="IW39" s="57"/>
      <c r="IX39" s="57"/>
      <c r="IY39" s="57"/>
      <c r="IZ39" s="57"/>
      <c r="JA39" s="57"/>
      <c r="JB39" s="57"/>
      <c r="JC39" s="57"/>
      <c r="JD39" s="57"/>
      <c r="JE39" s="57"/>
      <c r="JF39" s="57"/>
      <c r="JG39" s="57"/>
      <c r="JH39" s="57"/>
      <c r="JI39" s="57"/>
      <c r="JJ39" s="57"/>
      <c r="JK39" s="57"/>
      <c r="JL39" s="57"/>
      <c r="JM39" s="57"/>
      <c r="JN39" s="57"/>
      <c r="JO39" s="57"/>
      <c r="JP39" s="57"/>
      <c r="JQ39" s="57"/>
      <c r="JR39" s="57"/>
      <c r="JS39" s="57"/>
      <c r="JT39" s="57"/>
      <c r="JU39" s="57"/>
      <c r="JV39" s="57"/>
      <c r="JW39" s="57"/>
      <c r="JX39" s="57"/>
      <c r="JY39" s="57"/>
      <c r="JZ39" s="57"/>
      <c r="KA39" s="57"/>
      <c r="KB39" s="57"/>
      <c r="KC39" s="57"/>
      <c r="KD39" s="57"/>
      <c r="KE39" s="57"/>
      <c r="KF39" s="57"/>
      <c r="KG39" s="57"/>
      <c r="KH39" s="57"/>
      <c r="KI39" s="57"/>
      <c r="KJ39" s="57"/>
      <c r="KK39" s="57"/>
      <c r="KL39" s="57"/>
      <c r="KM39" s="57"/>
      <c r="KN39" s="57"/>
      <c r="KO39" s="57"/>
      <c r="KP39" s="57"/>
      <c r="KQ39" s="57"/>
      <c r="KR39" s="57"/>
      <c r="KS39" s="57"/>
      <c r="KT39" s="57"/>
      <c r="KU39" s="57"/>
      <c r="KV39" s="57"/>
      <c r="KW39" s="57"/>
      <c r="KX39" s="57"/>
      <c r="KY39" s="57"/>
      <c r="KZ39" s="57"/>
      <c r="LA39" s="57"/>
      <c r="LB39" s="57"/>
      <c r="LC39" s="57"/>
      <c r="LD39" s="57"/>
      <c r="LE39" s="57"/>
      <c r="LF39" s="57"/>
      <c r="LG39" s="57"/>
      <c r="LH39" s="57"/>
    </row>
    <row r="40" spans="1:320" hidden="1" outlineLevel="1">
      <c r="A40" s="52" t="s">
        <v>100</v>
      </c>
      <c r="B40" s="38" t="s">
        <v>101</v>
      </c>
      <c r="C40" s="38" t="s">
        <v>99</v>
      </c>
      <c r="D40" s="70">
        <v>0</v>
      </c>
      <c r="E40" s="49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  <c r="IR40" s="57"/>
      <c r="IS40" s="57"/>
      <c r="IT40" s="57"/>
      <c r="IU40" s="57"/>
      <c r="IV40" s="57"/>
      <c r="IW40" s="57"/>
      <c r="IX40" s="57"/>
      <c r="IY40" s="57"/>
      <c r="IZ40" s="57"/>
      <c r="JA40" s="57"/>
      <c r="JB40" s="57"/>
      <c r="JC40" s="57"/>
      <c r="JD40" s="57"/>
      <c r="JE40" s="57"/>
      <c r="JF40" s="57"/>
      <c r="JG40" s="57"/>
      <c r="JH40" s="57"/>
      <c r="JI40" s="57"/>
      <c r="JJ40" s="57"/>
      <c r="JK40" s="57"/>
      <c r="JL40" s="57"/>
      <c r="JM40" s="57"/>
      <c r="JN40" s="57"/>
      <c r="JO40" s="57"/>
      <c r="JP40" s="57"/>
      <c r="JQ40" s="57"/>
      <c r="JR40" s="57"/>
      <c r="JS40" s="57"/>
      <c r="JT40" s="57"/>
      <c r="JU40" s="57"/>
      <c r="JV40" s="57"/>
      <c r="JW40" s="57"/>
      <c r="JX40" s="57"/>
      <c r="JY40" s="57"/>
      <c r="JZ40" s="57"/>
      <c r="KA40" s="57"/>
      <c r="KB40" s="57"/>
      <c r="KC40" s="57"/>
      <c r="KD40" s="57"/>
      <c r="KE40" s="57"/>
      <c r="KF40" s="57"/>
      <c r="KG40" s="57"/>
      <c r="KH40" s="57"/>
      <c r="KI40" s="57"/>
      <c r="KJ40" s="57"/>
      <c r="KK40" s="57"/>
      <c r="KL40" s="57"/>
      <c r="KM40" s="57"/>
      <c r="KN40" s="57"/>
      <c r="KO40" s="57"/>
      <c r="KP40" s="57"/>
      <c r="KQ40" s="57"/>
      <c r="KR40" s="57"/>
      <c r="KS40" s="57"/>
      <c r="KT40" s="57"/>
      <c r="KU40" s="57"/>
      <c r="KV40" s="57"/>
      <c r="KW40" s="57"/>
      <c r="KX40" s="57"/>
      <c r="KY40" s="57"/>
      <c r="KZ40" s="57"/>
      <c r="LA40" s="57"/>
      <c r="LB40" s="57"/>
      <c r="LC40" s="57"/>
      <c r="LD40" s="57"/>
      <c r="LE40" s="57"/>
      <c r="LF40" s="57"/>
      <c r="LG40" s="57"/>
      <c r="LH40" s="57"/>
    </row>
    <row r="41" spans="1:320" collapsed="1">
      <c r="A41" s="52" t="s">
        <v>102</v>
      </c>
      <c r="B41" s="38" t="s">
        <v>103</v>
      </c>
      <c r="C41" s="38" t="s">
        <v>99</v>
      </c>
      <c r="D41" s="56"/>
      <c r="E41" s="49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  <c r="IR41" s="57"/>
      <c r="IS41" s="57"/>
      <c r="IT41" s="57"/>
      <c r="IU41" s="57"/>
      <c r="IV41" s="57"/>
      <c r="IW41" s="57"/>
      <c r="IX41" s="57"/>
      <c r="IY41" s="57"/>
      <c r="IZ41" s="57"/>
      <c r="JA41" s="57"/>
      <c r="JB41" s="57"/>
      <c r="JC41" s="57"/>
      <c r="JD41" s="57"/>
      <c r="JE41" s="57"/>
      <c r="JF41" s="57"/>
      <c r="JG41" s="57"/>
      <c r="JH41" s="57"/>
      <c r="JI41" s="57"/>
      <c r="JJ41" s="57"/>
      <c r="JK41" s="57"/>
      <c r="JL41" s="57"/>
      <c r="JM41" s="57"/>
      <c r="JN41" s="57"/>
      <c r="JO41" s="57"/>
      <c r="JP41" s="57"/>
      <c r="JQ41" s="57"/>
      <c r="JR41" s="57"/>
      <c r="JS41" s="57"/>
      <c r="JT41" s="57"/>
      <c r="JU41" s="57"/>
      <c r="JV41" s="57"/>
      <c r="JW41" s="57"/>
      <c r="JX41" s="57"/>
      <c r="JY41" s="57"/>
      <c r="JZ41" s="57"/>
      <c r="KA41" s="57"/>
      <c r="KB41" s="57"/>
      <c r="KC41" s="57"/>
      <c r="KD41" s="57"/>
      <c r="KE41" s="57"/>
      <c r="KF41" s="57"/>
      <c r="KG41" s="57"/>
      <c r="KH41" s="57"/>
      <c r="KI41" s="57"/>
      <c r="KJ41" s="57"/>
      <c r="KK41" s="57"/>
      <c r="KL41" s="57"/>
      <c r="KM41" s="57"/>
      <c r="KN41" s="57"/>
      <c r="KO41" s="57"/>
      <c r="KP41" s="57"/>
      <c r="KQ41" s="57"/>
      <c r="KR41" s="57"/>
      <c r="KS41" s="57"/>
      <c r="KT41" s="57"/>
      <c r="KU41" s="57"/>
      <c r="KV41" s="57"/>
      <c r="KW41" s="57"/>
      <c r="KX41" s="57"/>
      <c r="KY41" s="57"/>
      <c r="KZ41" s="57"/>
      <c r="LA41" s="57"/>
      <c r="LB41" s="57"/>
      <c r="LC41" s="57"/>
      <c r="LD41" s="57"/>
      <c r="LE41" s="57"/>
      <c r="LF41" s="57"/>
      <c r="LG41" s="57"/>
      <c r="LH41" s="57"/>
    </row>
    <row r="43" spans="1:320">
      <c r="A43" s="39" t="s">
        <v>104</v>
      </c>
    </row>
    <row r="45" spans="1:320">
      <c r="A45" s="52" t="s">
        <v>105</v>
      </c>
      <c r="B45" s="38" t="s">
        <v>106</v>
      </c>
      <c r="C45" s="38" t="s">
        <v>107</v>
      </c>
      <c r="D45" s="92" t="e">
        <f>HLOOKUP(D16,'3. CALCUL CPMA'!$I$19:$AM$32,8,0)</f>
        <v>#N/A</v>
      </c>
      <c r="E45" s="71"/>
      <c r="F45" s="71" t="s">
        <v>108</v>
      </c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  <c r="CT45" s="71"/>
      <c r="CU45" s="71"/>
      <c r="CV45" s="71"/>
      <c r="CW45" s="71"/>
      <c r="CX45" s="71"/>
      <c r="CY45" s="71"/>
      <c r="CZ45" s="71"/>
      <c r="DA45" s="71"/>
      <c r="DB45" s="71"/>
      <c r="DC45" s="71"/>
      <c r="DD45" s="71"/>
      <c r="DE45" s="71"/>
      <c r="DF45" s="71"/>
      <c r="DG45" s="71"/>
      <c r="DH45" s="71"/>
      <c r="DI45" s="71"/>
      <c r="DJ45" s="71"/>
      <c r="DK45" s="71"/>
      <c r="DL45" s="71"/>
      <c r="DM45" s="71"/>
      <c r="DN45" s="71"/>
      <c r="DO45" s="71"/>
      <c r="DP45" s="71"/>
      <c r="DQ45" s="71"/>
      <c r="DR45" s="71"/>
      <c r="DS45" s="71"/>
      <c r="DT45" s="71"/>
      <c r="DU45" s="71"/>
      <c r="DV45" s="71"/>
      <c r="DW45" s="71"/>
      <c r="DX45" s="71"/>
      <c r="DY45" s="71"/>
      <c r="DZ45" s="71"/>
      <c r="EA45" s="71"/>
      <c r="EB45" s="71"/>
      <c r="EC45" s="71"/>
      <c r="ED45" s="71"/>
      <c r="EE45" s="71"/>
      <c r="EF45" s="71"/>
      <c r="EG45" s="71"/>
      <c r="EH45" s="71"/>
      <c r="EI45" s="71"/>
      <c r="EJ45" s="71"/>
      <c r="EK45" s="71"/>
      <c r="EL45" s="71"/>
      <c r="EM45" s="71"/>
      <c r="EN45" s="71"/>
      <c r="EO45" s="71"/>
      <c r="EP45" s="71"/>
      <c r="EQ45" s="71"/>
      <c r="ER45" s="71"/>
      <c r="ES45" s="71"/>
      <c r="ET45" s="71"/>
      <c r="EU45" s="71"/>
      <c r="EV45" s="71"/>
      <c r="EW45" s="71"/>
      <c r="EX45" s="71"/>
      <c r="EY45" s="71"/>
      <c r="EZ45" s="71"/>
      <c r="FA45" s="71"/>
      <c r="FB45" s="71"/>
      <c r="FC45" s="71"/>
      <c r="FD45" s="71"/>
      <c r="FE45" s="71"/>
      <c r="FF45" s="71"/>
      <c r="FG45" s="71"/>
      <c r="FH45" s="71"/>
      <c r="FI45" s="71"/>
      <c r="FJ45" s="71"/>
      <c r="FK45" s="71"/>
      <c r="FL45" s="71"/>
      <c r="FM45" s="71"/>
      <c r="FN45" s="71"/>
      <c r="FO45" s="71"/>
      <c r="FP45" s="71"/>
      <c r="FQ45" s="71"/>
      <c r="FR45" s="71"/>
      <c r="FS45" s="71"/>
      <c r="FT45" s="71"/>
      <c r="FU45" s="71"/>
      <c r="FV45" s="71"/>
      <c r="FW45" s="71"/>
      <c r="FX45" s="71"/>
      <c r="FY45" s="71"/>
      <c r="FZ45" s="71"/>
      <c r="GA45" s="71"/>
      <c r="GB45" s="71"/>
      <c r="GC45" s="71"/>
      <c r="GD45" s="71"/>
      <c r="GE45" s="71"/>
      <c r="GF45" s="71"/>
      <c r="GG45" s="71"/>
      <c r="GH45" s="71"/>
      <c r="GI45" s="71"/>
      <c r="GJ45" s="71"/>
      <c r="GK45" s="71"/>
      <c r="GL45" s="71"/>
      <c r="GM45" s="71"/>
      <c r="GN45" s="71"/>
      <c r="GO45" s="71"/>
      <c r="GP45" s="71"/>
      <c r="GQ45" s="71"/>
      <c r="GR45" s="71"/>
      <c r="GS45" s="71"/>
      <c r="GT45" s="71"/>
      <c r="GU45" s="71"/>
      <c r="GV45" s="71"/>
      <c r="GW45" s="71"/>
      <c r="GX45" s="71"/>
      <c r="GY45" s="71"/>
      <c r="GZ45" s="71"/>
      <c r="HA45" s="71"/>
      <c r="HB45" s="71"/>
      <c r="HC45" s="71"/>
      <c r="HD45" s="71"/>
      <c r="HE45" s="71"/>
      <c r="HF45" s="71"/>
      <c r="HG45" s="71"/>
      <c r="HH45" s="71"/>
      <c r="HI45" s="71"/>
      <c r="HJ45" s="71"/>
      <c r="HK45" s="71"/>
      <c r="HL45" s="71"/>
      <c r="HM45" s="71"/>
      <c r="HN45" s="71"/>
      <c r="HO45" s="71"/>
      <c r="HP45" s="71"/>
      <c r="HQ45" s="71"/>
      <c r="HR45" s="71"/>
      <c r="HS45" s="71"/>
      <c r="HT45" s="71"/>
      <c r="HU45" s="71"/>
      <c r="HV45" s="71"/>
      <c r="HW45" s="71"/>
      <c r="HX45" s="71"/>
      <c r="HY45" s="71"/>
      <c r="HZ45" s="71"/>
      <c r="IA45" s="71"/>
      <c r="IB45" s="71"/>
      <c r="IC45" s="71"/>
      <c r="ID45" s="71"/>
      <c r="IE45" s="71"/>
      <c r="IF45" s="71"/>
      <c r="IG45" s="71"/>
      <c r="IH45" s="71"/>
      <c r="II45" s="71"/>
      <c r="IJ45" s="71"/>
      <c r="IK45" s="71"/>
      <c r="IL45" s="71"/>
      <c r="IM45" s="71"/>
      <c r="IN45" s="71"/>
      <c r="IO45" s="71"/>
      <c r="IP45" s="71"/>
      <c r="IQ45" s="71"/>
      <c r="IR45" s="71"/>
      <c r="IS45" s="71"/>
      <c r="IT45" s="71"/>
      <c r="IU45" s="71"/>
      <c r="IV45" s="71"/>
      <c r="IW45" s="71"/>
      <c r="IX45" s="71"/>
      <c r="IY45" s="71"/>
      <c r="IZ45" s="71"/>
      <c r="JA45" s="71"/>
      <c r="JB45" s="71"/>
      <c r="JC45" s="71"/>
      <c r="JD45" s="71"/>
      <c r="JE45" s="71"/>
      <c r="JF45" s="71"/>
      <c r="JG45" s="71"/>
      <c r="JH45" s="71"/>
      <c r="JI45" s="71"/>
      <c r="JJ45" s="71"/>
      <c r="JK45" s="71"/>
      <c r="JL45" s="71"/>
      <c r="JM45" s="71"/>
      <c r="JN45" s="71"/>
      <c r="JO45" s="71"/>
      <c r="JP45" s="71"/>
      <c r="JQ45" s="71"/>
      <c r="JR45" s="71"/>
      <c r="JS45" s="71"/>
      <c r="JT45" s="71"/>
      <c r="JU45" s="71"/>
      <c r="JV45" s="71"/>
      <c r="JW45" s="71"/>
      <c r="JX45" s="71"/>
      <c r="JY45" s="71"/>
      <c r="JZ45" s="71"/>
      <c r="KA45" s="71"/>
      <c r="KB45" s="71"/>
      <c r="KC45" s="71"/>
      <c r="KD45" s="71"/>
      <c r="KE45" s="71"/>
      <c r="KF45" s="71"/>
      <c r="KG45" s="71"/>
      <c r="KH45" s="71"/>
      <c r="KI45" s="71"/>
      <c r="KJ45" s="71"/>
      <c r="KK45" s="71"/>
      <c r="KL45" s="71"/>
      <c r="KM45" s="71"/>
      <c r="KN45" s="71"/>
      <c r="KO45" s="71"/>
      <c r="KP45" s="71"/>
      <c r="KQ45" s="71"/>
      <c r="KR45" s="71"/>
      <c r="KS45" s="71"/>
      <c r="KT45" s="71"/>
      <c r="KU45" s="71"/>
      <c r="KV45" s="71"/>
      <c r="KW45" s="71"/>
      <c r="KX45" s="71"/>
      <c r="KY45" s="71"/>
      <c r="KZ45" s="71"/>
      <c r="LA45" s="71"/>
      <c r="LB45" s="71"/>
      <c r="LC45" s="71"/>
      <c r="LD45" s="71"/>
      <c r="LE45" s="71"/>
      <c r="LF45" s="71"/>
      <c r="LG45" s="71"/>
      <c r="LH45" s="71"/>
    </row>
    <row r="46" spans="1:320">
      <c r="A46" s="52" t="s">
        <v>109</v>
      </c>
      <c r="B46" s="38" t="s">
        <v>110</v>
      </c>
      <c r="C46" s="38" t="s">
        <v>107</v>
      </c>
      <c r="D46" s="92" t="e">
        <f>HLOOKUP(D16,'3. CALCUL CPMA'!$I$19:$AM$32,9,0)</f>
        <v>#N/A</v>
      </c>
      <c r="E46" s="71"/>
      <c r="F46" s="71" t="s">
        <v>108</v>
      </c>
      <c r="K46" s="71"/>
      <c r="P46" s="71"/>
    </row>
    <row r="47" spans="1:320">
      <c r="A47" s="52" t="s">
        <v>111</v>
      </c>
      <c r="B47" s="38" t="s">
        <v>112</v>
      </c>
      <c r="C47" s="38" t="s">
        <v>107</v>
      </c>
      <c r="D47" s="92" t="e">
        <f>HLOOKUP(D16,'3. CALCUL CPMA'!$I$19:$AM$32,10,0)</f>
        <v>#N/A</v>
      </c>
      <c r="F47" s="71" t="s">
        <v>108</v>
      </c>
    </row>
    <row r="48" spans="1:320">
      <c r="A48" s="52" t="s">
        <v>113</v>
      </c>
      <c r="B48" s="38" t="s">
        <v>114</v>
      </c>
      <c r="C48" s="38" t="s">
        <v>107</v>
      </c>
      <c r="D48" s="92" t="e">
        <f>HLOOKUP(D16,'3. CALCUL CPMA'!$I$19:$AM$32,11,0)</f>
        <v>#N/A</v>
      </c>
      <c r="F48" s="71" t="s">
        <v>108</v>
      </c>
    </row>
    <row r="49" spans="1:320">
      <c r="A49" s="72" t="s">
        <v>115</v>
      </c>
      <c r="B49" s="50" t="s">
        <v>116</v>
      </c>
      <c r="C49" s="50" t="s">
        <v>107</v>
      </c>
      <c r="D49" s="93" t="e">
        <f>D45+D46+D47+D48</f>
        <v>#N/A</v>
      </c>
      <c r="E49" s="73"/>
      <c r="F49" s="74" t="s">
        <v>117</v>
      </c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1"/>
      <c r="DI49" s="71"/>
      <c r="DJ49" s="71"/>
      <c r="DK49" s="71"/>
      <c r="DL49" s="71"/>
      <c r="DM49" s="71"/>
      <c r="DN49" s="71"/>
      <c r="DO49" s="71"/>
      <c r="DP49" s="71"/>
      <c r="DQ49" s="71"/>
      <c r="DR49" s="71"/>
      <c r="DS49" s="71"/>
      <c r="DT49" s="71"/>
      <c r="DU49" s="71"/>
      <c r="DV49" s="71"/>
      <c r="DW49" s="71"/>
      <c r="DX49" s="71"/>
      <c r="DY49" s="71"/>
      <c r="DZ49" s="71"/>
      <c r="EA49" s="71"/>
      <c r="EB49" s="71"/>
      <c r="EC49" s="71"/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71"/>
      <c r="EO49" s="71"/>
      <c r="EP49" s="71"/>
      <c r="EQ49" s="71"/>
      <c r="ER49" s="71"/>
      <c r="ES49" s="71"/>
      <c r="ET49" s="71"/>
      <c r="EU49" s="71"/>
      <c r="EV49" s="71"/>
      <c r="EW49" s="71"/>
      <c r="EX49" s="71"/>
      <c r="EY49" s="71"/>
      <c r="EZ49" s="71"/>
      <c r="FA49" s="71"/>
      <c r="FB49" s="71"/>
      <c r="FC49" s="71"/>
      <c r="FD49" s="71"/>
      <c r="FE49" s="71"/>
      <c r="FF49" s="71"/>
      <c r="FG49" s="71"/>
      <c r="FH49" s="71"/>
      <c r="FI49" s="71"/>
      <c r="FJ49" s="71"/>
      <c r="FK49" s="71"/>
      <c r="FL49" s="71"/>
      <c r="FM49" s="71"/>
      <c r="FN49" s="71"/>
      <c r="FO49" s="71"/>
      <c r="FP49" s="71"/>
      <c r="FQ49" s="71"/>
      <c r="FR49" s="71"/>
      <c r="FS49" s="71"/>
      <c r="FT49" s="71"/>
      <c r="FU49" s="71"/>
      <c r="FV49" s="71"/>
      <c r="FW49" s="71"/>
      <c r="FX49" s="71"/>
      <c r="FY49" s="71"/>
      <c r="FZ49" s="71"/>
      <c r="GA49" s="71"/>
      <c r="GB49" s="71"/>
      <c r="GC49" s="71"/>
      <c r="GD49" s="71"/>
      <c r="GE49" s="71"/>
      <c r="GF49" s="71"/>
      <c r="GG49" s="71"/>
      <c r="GH49" s="71"/>
      <c r="GI49" s="71"/>
      <c r="GJ49" s="71"/>
      <c r="GK49" s="71"/>
      <c r="GL49" s="71"/>
      <c r="GM49" s="71"/>
      <c r="GN49" s="71"/>
      <c r="GO49" s="71"/>
      <c r="GP49" s="71"/>
      <c r="GQ49" s="71"/>
      <c r="GR49" s="71"/>
      <c r="GS49" s="71"/>
      <c r="GT49" s="71"/>
      <c r="GU49" s="71"/>
      <c r="GV49" s="71"/>
      <c r="GW49" s="71"/>
      <c r="GX49" s="71"/>
      <c r="GY49" s="71"/>
      <c r="GZ49" s="71"/>
      <c r="HA49" s="71"/>
      <c r="HB49" s="71"/>
      <c r="HC49" s="71"/>
      <c r="HD49" s="71"/>
      <c r="HE49" s="71"/>
      <c r="HF49" s="71"/>
      <c r="HG49" s="71"/>
      <c r="HH49" s="71"/>
      <c r="HI49" s="71"/>
      <c r="HJ49" s="71"/>
      <c r="HK49" s="71"/>
      <c r="HL49" s="71"/>
      <c r="HM49" s="71"/>
      <c r="HN49" s="71"/>
      <c r="HO49" s="71"/>
      <c r="HP49" s="71"/>
      <c r="HQ49" s="71"/>
      <c r="HR49" s="71"/>
      <c r="HS49" s="71"/>
      <c r="HT49" s="71"/>
      <c r="HU49" s="71"/>
      <c r="HV49" s="71"/>
      <c r="HW49" s="71"/>
      <c r="HX49" s="71"/>
      <c r="HY49" s="71"/>
      <c r="HZ49" s="71"/>
      <c r="IA49" s="71"/>
      <c r="IB49" s="71"/>
      <c r="IC49" s="71"/>
      <c r="ID49" s="71"/>
      <c r="IE49" s="71"/>
      <c r="IF49" s="71"/>
      <c r="IG49" s="71"/>
      <c r="IH49" s="71"/>
      <c r="II49" s="71"/>
      <c r="IJ49" s="71"/>
      <c r="IK49" s="71"/>
      <c r="IL49" s="71"/>
      <c r="IM49" s="71"/>
      <c r="IN49" s="71"/>
      <c r="IO49" s="71"/>
      <c r="IP49" s="71"/>
      <c r="IQ49" s="71"/>
      <c r="IR49" s="71"/>
      <c r="IS49" s="71"/>
      <c r="IT49" s="71"/>
      <c r="IU49" s="71"/>
      <c r="IV49" s="71"/>
      <c r="IW49" s="71"/>
      <c r="IX49" s="71"/>
      <c r="IY49" s="71"/>
      <c r="IZ49" s="71"/>
      <c r="JA49" s="71"/>
      <c r="JB49" s="71"/>
      <c r="JC49" s="71"/>
      <c r="JD49" s="71"/>
      <c r="JE49" s="71"/>
      <c r="JF49" s="71"/>
      <c r="JG49" s="71"/>
      <c r="JH49" s="71"/>
      <c r="JI49" s="71"/>
      <c r="JJ49" s="71"/>
      <c r="JK49" s="71"/>
      <c r="JL49" s="71"/>
      <c r="JM49" s="71"/>
      <c r="JN49" s="71"/>
      <c r="JO49" s="71"/>
      <c r="JP49" s="71"/>
      <c r="JQ49" s="71"/>
      <c r="JR49" s="71"/>
      <c r="JS49" s="71"/>
      <c r="JT49" s="71"/>
      <c r="JU49" s="71"/>
      <c r="JV49" s="71"/>
      <c r="JW49" s="71"/>
      <c r="JX49" s="71"/>
      <c r="JY49" s="71"/>
      <c r="JZ49" s="71"/>
      <c r="KA49" s="71"/>
      <c r="KB49" s="71"/>
      <c r="KC49" s="71"/>
      <c r="KD49" s="71"/>
      <c r="KE49" s="71"/>
      <c r="KF49" s="71"/>
      <c r="KG49" s="71"/>
      <c r="KH49" s="71"/>
      <c r="KI49" s="71"/>
      <c r="KJ49" s="71"/>
      <c r="KK49" s="71"/>
      <c r="KL49" s="71"/>
      <c r="KM49" s="71"/>
      <c r="KN49" s="71"/>
      <c r="KO49" s="71"/>
      <c r="KP49" s="71"/>
      <c r="KQ49" s="71"/>
      <c r="KR49" s="71"/>
      <c r="KS49" s="71"/>
      <c r="KT49" s="71"/>
      <c r="KU49" s="71"/>
      <c r="KV49" s="71"/>
      <c r="KW49" s="71"/>
      <c r="KX49" s="71"/>
      <c r="KY49" s="71"/>
      <c r="KZ49" s="71"/>
      <c r="LA49" s="71"/>
      <c r="LB49" s="71"/>
      <c r="LC49" s="71"/>
      <c r="LD49" s="71"/>
      <c r="LE49" s="71"/>
      <c r="LF49" s="71"/>
      <c r="LG49" s="71"/>
      <c r="LH49" s="71"/>
    </row>
    <row r="50" spans="1:320">
      <c r="D50" s="6"/>
    </row>
    <row r="51" spans="1:320">
      <c r="A51" s="72" t="s">
        <v>118</v>
      </c>
      <c r="B51" s="50" t="s">
        <v>119</v>
      </c>
      <c r="C51" s="50" t="s">
        <v>120</v>
      </c>
      <c r="D51" s="93" t="e">
        <f>HLOOKUP(D16,'3. CALCUL CPMA'!$I$19:$AM$32,14,0)</f>
        <v>#N/A</v>
      </c>
      <c r="E51" s="71"/>
      <c r="F51" s="71" t="s">
        <v>108</v>
      </c>
      <c r="K51" s="71"/>
      <c r="P51" s="71"/>
    </row>
    <row r="52" spans="1:320">
      <c r="D52" s="4"/>
    </row>
    <row r="53" spans="1:320">
      <c r="A53" s="72" t="s">
        <v>121</v>
      </c>
      <c r="B53" s="50" t="s">
        <v>122</v>
      </c>
      <c r="C53" s="50" t="s">
        <v>123</v>
      </c>
      <c r="D53" s="94" t="e">
        <f>D49/D51</f>
        <v>#N/A</v>
      </c>
      <c r="E53" s="75"/>
      <c r="F53" s="76" t="s">
        <v>124</v>
      </c>
      <c r="G53" s="78"/>
      <c r="K53" s="77"/>
      <c r="L53" s="78"/>
      <c r="P53" s="77"/>
      <c r="Q53" s="78"/>
    </row>
    <row r="54" spans="1:320">
      <c r="A54" s="79" t="s">
        <v>125</v>
      </c>
      <c r="B54" s="38" t="s">
        <v>126</v>
      </c>
      <c r="C54" s="38" t="s">
        <v>123</v>
      </c>
      <c r="D54" s="95" t="e">
        <f>D45/D51</f>
        <v>#N/A</v>
      </c>
      <c r="E54" s="75"/>
      <c r="F54" s="80" t="s">
        <v>127</v>
      </c>
      <c r="G54" s="78"/>
      <c r="K54" s="77"/>
      <c r="L54" s="78"/>
      <c r="P54" s="77"/>
      <c r="Q54" s="78"/>
    </row>
    <row r="55" spans="1:320">
      <c r="A55" s="79" t="s">
        <v>128</v>
      </c>
      <c r="B55" s="38" t="s">
        <v>129</v>
      </c>
      <c r="C55" s="38" t="s">
        <v>123</v>
      </c>
      <c r="D55" s="95" t="e">
        <f>D46/D51</f>
        <v>#N/A</v>
      </c>
      <c r="E55" s="75"/>
      <c r="F55" s="80" t="s">
        <v>130</v>
      </c>
      <c r="G55" s="78"/>
      <c r="K55" s="77"/>
      <c r="L55" s="78"/>
      <c r="P55" s="77"/>
      <c r="Q55" s="78"/>
    </row>
    <row r="56" spans="1:320">
      <c r="A56" s="79" t="s">
        <v>131</v>
      </c>
      <c r="B56" s="38" t="s">
        <v>132</v>
      </c>
      <c r="C56" s="38" t="s">
        <v>123</v>
      </c>
      <c r="D56" s="95" t="e">
        <f>D47/D51</f>
        <v>#N/A</v>
      </c>
      <c r="E56" s="75"/>
      <c r="F56" s="80" t="s">
        <v>133</v>
      </c>
      <c r="G56" s="78"/>
      <c r="K56" s="77"/>
      <c r="L56" s="78"/>
      <c r="P56" s="77"/>
      <c r="Q56" s="78"/>
    </row>
    <row r="57" spans="1:320">
      <c r="A57" s="79" t="s">
        <v>134</v>
      </c>
      <c r="B57" s="38" t="s">
        <v>135</v>
      </c>
      <c r="C57" s="38" t="s">
        <v>123</v>
      </c>
      <c r="D57" s="95" t="e">
        <f>D48/D51</f>
        <v>#N/A</v>
      </c>
      <c r="E57" s="75"/>
      <c r="F57" s="80" t="s">
        <v>136</v>
      </c>
      <c r="G57" s="78"/>
      <c r="K57" s="77"/>
      <c r="L57" s="78"/>
      <c r="P57" s="77"/>
      <c r="Q57" s="78"/>
    </row>
    <row r="58" spans="1:320">
      <c r="A58" s="79"/>
    </row>
    <row r="59" spans="1:320">
      <c r="A59" s="39" t="s">
        <v>137</v>
      </c>
    </row>
    <row r="60" spans="1:320">
      <c r="A60" s="39"/>
    </row>
    <row r="61" spans="1:320">
      <c r="A61" s="52" t="s">
        <v>138</v>
      </c>
      <c r="B61" s="38" t="s">
        <v>139</v>
      </c>
      <c r="C61" s="38" t="s">
        <v>123</v>
      </c>
      <c r="D61" s="81"/>
      <c r="E61" s="49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</row>
    <row r="62" spans="1:320">
      <c r="A62" s="52" t="s">
        <v>140</v>
      </c>
      <c r="B62" s="84" t="s">
        <v>141</v>
      </c>
      <c r="C62" s="38" t="s">
        <v>85</v>
      </c>
      <c r="D62" s="85"/>
      <c r="E62" s="49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3"/>
      <c r="BT62" s="83"/>
      <c r="BU62" s="83"/>
      <c r="BV62" s="83"/>
      <c r="BW62" s="83"/>
      <c r="BX62" s="83"/>
      <c r="BY62" s="83"/>
      <c r="BZ62" s="83"/>
      <c r="CA62" s="83"/>
      <c r="CB62" s="83"/>
      <c r="CC62" s="83"/>
      <c r="CD62" s="83"/>
      <c r="CE62" s="83"/>
      <c r="CF62" s="83"/>
      <c r="CG62" s="83"/>
      <c r="CH62" s="83"/>
      <c r="CI62" s="83"/>
      <c r="CJ62" s="83"/>
      <c r="CK62" s="83"/>
      <c r="CL62" s="83"/>
      <c r="CM62" s="83"/>
      <c r="CN62" s="83"/>
      <c r="CO62" s="83"/>
      <c r="CP62" s="83"/>
      <c r="CQ62" s="83"/>
      <c r="CR62" s="83"/>
      <c r="CS62" s="83"/>
      <c r="CT62" s="83"/>
      <c r="CU62" s="83"/>
      <c r="CV62" s="83"/>
      <c r="CW62" s="83"/>
      <c r="CX62" s="83"/>
      <c r="CY62" s="83"/>
      <c r="CZ62" s="83"/>
      <c r="DA62" s="83"/>
      <c r="DB62" s="83"/>
      <c r="DC62" s="83"/>
      <c r="DD62" s="83"/>
      <c r="DE62" s="83"/>
      <c r="DF62" s="83"/>
      <c r="DG62" s="83"/>
      <c r="DH62" s="83"/>
      <c r="DI62" s="83"/>
      <c r="DJ62" s="83"/>
      <c r="DK62" s="83"/>
      <c r="DL62" s="83"/>
      <c r="DM62" s="83"/>
      <c r="DN62" s="83"/>
      <c r="DO62" s="83"/>
      <c r="DP62" s="83"/>
      <c r="DQ62" s="83"/>
      <c r="DR62" s="83"/>
      <c r="DS62" s="83"/>
      <c r="DT62" s="83"/>
      <c r="DU62" s="83"/>
      <c r="DV62" s="83"/>
      <c r="DW62" s="83"/>
      <c r="DX62" s="83"/>
      <c r="DY62" s="83"/>
      <c r="DZ62" s="83"/>
      <c r="EA62" s="83"/>
      <c r="EB62" s="83"/>
      <c r="EC62" s="83"/>
      <c r="ED62" s="83"/>
      <c r="EE62" s="83"/>
      <c r="EF62" s="83"/>
      <c r="EG62" s="83"/>
      <c r="EH62" s="83"/>
      <c r="EI62" s="83"/>
      <c r="EJ62" s="83"/>
      <c r="EK62" s="83"/>
      <c r="EL62" s="83"/>
      <c r="EM62" s="83"/>
      <c r="EN62" s="83"/>
      <c r="EO62" s="83"/>
      <c r="EP62" s="83"/>
      <c r="EQ62" s="83"/>
      <c r="ER62" s="83"/>
      <c r="ES62" s="83"/>
      <c r="ET62" s="83"/>
      <c r="EU62" s="83"/>
      <c r="EV62" s="83"/>
      <c r="EW62" s="83"/>
      <c r="EX62" s="83"/>
      <c r="EY62" s="83"/>
      <c r="EZ62" s="83"/>
      <c r="FA62" s="83"/>
      <c r="FB62" s="83"/>
      <c r="FC62" s="83"/>
      <c r="FD62" s="83"/>
      <c r="FE62" s="83"/>
      <c r="FF62" s="83"/>
      <c r="FG62" s="83"/>
      <c r="FH62" s="83"/>
      <c r="FI62" s="83"/>
      <c r="FJ62" s="83"/>
      <c r="FK62" s="83"/>
      <c r="FL62" s="83"/>
      <c r="FM62" s="83"/>
      <c r="FN62" s="83"/>
      <c r="FO62" s="83"/>
      <c r="FP62" s="83"/>
      <c r="FQ62" s="83"/>
      <c r="FR62" s="83"/>
      <c r="FS62" s="83"/>
      <c r="FT62" s="83"/>
      <c r="FU62" s="83"/>
      <c r="FV62" s="83"/>
      <c r="FW62" s="83"/>
      <c r="FX62" s="83"/>
      <c r="FY62" s="83"/>
      <c r="FZ62" s="83"/>
      <c r="GA62" s="83"/>
      <c r="GB62" s="83"/>
      <c r="GC62" s="83"/>
      <c r="GD62" s="83"/>
      <c r="GE62" s="83"/>
      <c r="GF62" s="83"/>
      <c r="GG62" s="83"/>
      <c r="GH62" s="83"/>
      <c r="GI62" s="83"/>
      <c r="GJ62" s="83"/>
      <c r="GK62" s="83"/>
      <c r="GL62" s="83"/>
      <c r="GM62" s="83"/>
      <c r="GN62" s="83"/>
      <c r="GO62" s="83"/>
      <c r="GP62" s="83"/>
      <c r="GQ62" s="83"/>
      <c r="GR62" s="83"/>
      <c r="GS62" s="83"/>
      <c r="GT62" s="83"/>
      <c r="GU62" s="83"/>
      <c r="GV62" s="83"/>
      <c r="GW62" s="83"/>
      <c r="GX62" s="83"/>
      <c r="GY62" s="83"/>
      <c r="GZ62" s="83"/>
      <c r="HA62" s="83"/>
      <c r="HB62" s="83"/>
      <c r="HC62" s="83"/>
      <c r="HD62" s="83"/>
      <c r="HE62" s="83"/>
      <c r="HF62" s="83"/>
      <c r="HG62" s="83"/>
      <c r="HH62" s="83"/>
      <c r="HI62" s="83"/>
      <c r="HJ62" s="83"/>
      <c r="HK62" s="83"/>
      <c r="HL62" s="83"/>
      <c r="HM62" s="83"/>
      <c r="HN62" s="83"/>
      <c r="HO62" s="83"/>
      <c r="HP62" s="83"/>
      <c r="HQ62" s="83"/>
      <c r="HR62" s="83"/>
      <c r="HS62" s="83"/>
      <c r="HT62" s="83"/>
      <c r="HU62" s="83"/>
      <c r="HV62" s="83"/>
      <c r="HW62" s="83"/>
      <c r="HX62" s="83"/>
      <c r="HY62" s="83"/>
      <c r="HZ62" s="83"/>
      <c r="IA62" s="83"/>
      <c r="IB62" s="83"/>
      <c r="IC62" s="83"/>
      <c r="ID62" s="83"/>
      <c r="IE62" s="83"/>
      <c r="IF62" s="83"/>
      <c r="IG62" s="83"/>
      <c r="IH62" s="83"/>
      <c r="II62" s="83"/>
      <c r="IJ62" s="83"/>
      <c r="IK62" s="83"/>
      <c r="IL62" s="83"/>
      <c r="IM62" s="83"/>
      <c r="IN62" s="83"/>
      <c r="IO62" s="83"/>
      <c r="IP62" s="83"/>
      <c r="IQ62" s="83"/>
      <c r="IR62" s="83"/>
      <c r="IS62" s="83"/>
      <c r="IT62" s="83"/>
      <c r="IU62" s="83"/>
      <c r="IV62" s="83"/>
      <c r="IW62" s="83"/>
      <c r="IX62" s="83"/>
      <c r="IY62" s="83"/>
      <c r="IZ62" s="83"/>
      <c r="JA62" s="83"/>
      <c r="JB62" s="83"/>
      <c r="JC62" s="83"/>
      <c r="JD62" s="83"/>
      <c r="JE62" s="83"/>
      <c r="JF62" s="83"/>
      <c r="JG62" s="83"/>
      <c r="JH62" s="83"/>
      <c r="JI62" s="83"/>
      <c r="JJ62" s="83"/>
      <c r="JK62" s="83"/>
      <c r="JL62" s="83"/>
      <c r="JM62" s="83"/>
      <c r="JN62" s="83"/>
      <c r="JO62" s="83"/>
      <c r="JP62" s="83"/>
      <c r="JQ62" s="83"/>
      <c r="JR62" s="83"/>
      <c r="JS62" s="83"/>
      <c r="JT62" s="83"/>
      <c r="JU62" s="83"/>
      <c r="JV62" s="83"/>
      <c r="JW62" s="83"/>
      <c r="JX62" s="83"/>
      <c r="JY62" s="83"/>
      <c r="JZ62" s="83"/>
      <c r="KA62" s="83"/>
      <c r="KB62" s="83"/>
      <c r="KC62" s="83"/>
      <c r="KD62" s="83"/>
      <c r="KE62" s="83"/>
      <c r="KF62" s="83"/>
      <c r="KG62" s="83"/>
      <c r="KH62" s="83"/>
      <c r="KI62" s="83"/>
      <c r="KJ62" s="83"/>
      <c r="KK62" s="83"/>
      <c r="KL62" s="83"/>
      <c r="KM62" s="83"/>
      <c r="KN62" s="83"/>
      <c r="KO62" s="83"/>
      <c r="KP62" s="83"/>
      <c r="KQ62" s="83"/>
      <c r="KR62" s="83"/>
      <c r="KS62" s="83"/>
      <c r="KT62" s="83"/>
      <c r="KU62" s="83"/>
      <c r="KV62" s="83"/>
      <c r="KW62" s="83"/>
      <c r="KX62" s="83"/>
      <c r="KY62" s="83"/>
      <c r="KZ62" s="83"/>
      <c r="LA62" s="83"/>
      <c r="LB62" s="83"/>
      <c r="LC62" s="83"/>
      <c r="LD62" s="83"/>
      <c r="LE62" s="83"/>
      <c r="LF62" s="83"/>
      <c r="LG62" s="83"/>
      <c r="LH62" s="83"/>
    </row>
    <row r="63" spans="1:320">
      <c r="A63" s="52" t="s">
        <v>142</v>
      </c>
      <c r="B63" s="38" t="s">
        <v>143</v>
      </c>
      <c r="C63" s="38" t="s">
        <v>123</v>
      </c>
      <c r="D63" s="81"/>
      <c r="E63" s="49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  <c r="EO63" s="82"/>
      <c r="EP63" s="82"/>
      <c r="EQ63" s="82"/>
      <c r="ER63" s="82"/>
      <c r="ES63" s="82"/>
      <c r="ET63" s="82"/>
      <c r="EU63" s="82"/>
      <c r="EV63" s="82"/>
      <c r="EW63" s="82"/>
      <c r="EX63" s="82"/>
      <c r="EY63" s="82"/>
      <c r="EZ63" s="82"/>
      <c r="FA63" s="82"/>
      <c r="FB63" s="82"/>
      <c r="FC63" s="82"/>
      <c r="FD63" s="82"/>
      <c r="FE63" s="82"/>
      <c r="FF63" s="82"/>
      <c r="FG63" s="82"/>
      <c r="FH63" s="82"/>
      <c r="FI63" s="82"/>
      <c r="FJ63" s="82"/>
      <c r="FK63" s="82"/>
      <c r="FL63" s="82"/>
      <c r="FM63" s="82"/>
      <c r="FN63" s="82"/>
      <c r="FO63" s="82"/>
      <c r="FP63" s="82"/>
      <c r="FQ63" s="82"/>
      <c r="FR63" s="82"/>
      <c r="FS63" s="82"/>
      <c r="FT63" s="82"/>
      <c r="FU63" s="82"/>
      <c r="FV63" s="82"/>
      <c r="FW63" s="82"/>
      <c r="FX63" s="82"/>
      <c r="FY63" s="82"/>
      <c r="FZ63" s="82"/>
      <c r="GA63" s="82"/>
      <c r="GB63" s="82"/>
      <c r="GC63" s="82"/>
      <c r="GD63" s="82"/>
      <c r="GE63" s="82"/>
      <c r="GF63" s="82"/>
      <c r="GG63" s="82"/>
      <c r="GH63" s="82"/>
      <c r="GI63" s="82"/>
      <c r="GJ63" s="82"/>
      <c r="GK63" s="82"/>
      <c r="GL63" s="82"/>
      <c r="GM63" s="82"/>
      <c r="GN63" s="82"/>
      <c r="GO63" s="82"/>
      <c r="GP63" s="82"/>
      <c r="GQ63" s="82"/>
      <c r="GR63" s="82"/>
      <c r="GS63" s="82"/>
      <c r="GT63" s="82"/>
      <c r="GU63" s="82"/>
      <c r="GV63" s="82"/>
      <c r="GW63" s="82"/>
      <c r="GX63" s="82"/>
      <c r="GY63" s="82"/>
      <c r="GZ63" s="82"/>
      <c r="HA63" s="82"/>
      <c r="HB63" s="82"/>
      <c r="HC63" s="82"/>
      <c r="HD63" s="82"/>
      <c r="HE63" s="82"/>
      <c r="HF63" s="82"/>
      <c r="HG63" s="82"/>
      <c r="HH63" s="82"/>
      <c r="HI63" s="82"/>
      <c r="HJ63" s="82"/>
      <c r="HK63" s="82"/>
      <c r="HL63" s="82"/>
      <c r="HM63" s="82"/>
      <c r="HN63" s="82"/>
      <c r="HO63" s="82"/>
      <c r="HP63" s="82"/>
      <c r="HQ63" s="82"/>
      <c r="HR63" s="82"/>
      <c r="HS63" s="82"/>
      <c r="HT63" s="82"/>
      <c r="HU63" s="82"/>
      <c r="HV63" s="82"/>
      <c r="HW63" s="82"/>
      <c r="HX63" s="82"/>
      <c r="HY63" s="82"/>
      <c r="HZ63" s="82"/>
      <c r="IA63" s="82"/>
      <c r="IB63" s="82"/>
      <c r="IC63" s="82"/>
      <c r="ID63" s="82"/>
      <c r="IE63" s="82"/>
      <c r="IF63" s="82"/>
      <c r="IG63" s="82"/>
      <c r="IH63" s="82"/>
      <c r="II63" s="82"/>
      <c r="IJ63" s="82"/>
      <c r="IK63" s="82"/>
      <c r="IL63" s="82"/>
      <c r="IM63" s="82"/>
      <c r="IN63" s="82"/>
      <c r="IO63" s="82"/>
      <c r="IP63" s="82"/>
      <c r="IQ63" s="82"/>
      <c r="IR63" s="82"/>
      <c r="IS63" s="82"/>
      <c r="IT63" s="82"/>
      <c r="IU63" s="82"/>
      <c r="IV63" s="82"/>
      <c r="IW63" s="82"/>
      <c r="IX63" s="82"/>
      <c r="IY63" s="82"/>
      <c r="IZ63" s="82"/>
      <c r="JA63" s="82"/>
      <c r="JB63" s="82"/>
      <c r="JC63" s="82"/>
      <c r="JD63" s="82"/>
      <c r="JE63" s="82"/>
      <c r="JF63" s="82"/>
      <c r="JG63" s="82"/>
      <c r="JH63" s="82"/>
      <c r="JI63" s="82"/>
      <c r="JJ63" s="82"/>
      <c r="JK63" s="82"/>
      <c r="JL63" s="82"/>
      <c r="JM63" s="82"/>
      <c r="JN63" s="82"/>
      <c r="JO63" s="82"/>
      <c r="JP63" s="82"/>
      <c r="JQ63" s="82"/>
      <c r="JR63" s="82"/>
      <c r="JS63" s="82"/>
      <c r="JT63" s="82"/>
      <c r="JU63" s="82"/>
      <c r="JV63" s="82"/>
      <c r="JW63" s="82"/>
      <c r="JX63" s="82"/>
      <c r="JY63" s="82"/>
      <c r="JZ63" s="82"/>
      <c r="KA63" s="82"/>
      <c r="KB63" s="82"/>
      <c r="KC63" s="82"/>
      <c r="KD63" s="82"/>
      <c r="KE63" s="82"/>
      <c r="KF63" s="82"/>
      <c r="KG63" s="82"/>
      <c r="KH63" s="82"/>
      <c r="KI63" s="82"/>
      <c r="KJ63" s="82"/>
      <c r="KK63" s="82"/>
      <c r="KL63" s="82"/>
      <c r="KM63" s="82"/>
      <c r="KN63" s="82"/>
      <c r="KO63" s="82"/>
      <c r="KP63" s="82"/>
      <c r="KQ63" s="82"/>
      <c r="KR63" s="82"/>
      <c r="KS63" s="82"/>
      <c r="KT63" s="82"/>
      <c r="KU63" s="82"/>
      <c r="KV63" s="82"/>
      <c r="KW63" s="82"/>
      <c r="KX63" s="82"/>
      <c r="KY63" s="82"/>
      <c r="KZ63" s="82"/>
      <c r="LA63" s="82"/>
      <c r="LB63" s="82"/>
      <c r="LC63" s="82"/>
      <c r="LD63" s="82"/>
      <c r="LE63" s="82"/>
      <c r="LF63" s="82"/>
      <c r="LG63" s="82"/>
      <c r="LH63" s="82"/>
    </row>
    <row r="64" spans="1:320">
      <c r="A64" s="52" t="s">
        <v>144</v>
      </c>
      <c r="B64" s="38" t="s">
        <v>145</v>
      </c>
      <c r="C64" s="38" t="s">
        <v>123</v>
      </c>
      <c r="D64" s="86"/>
      <c r="E64" s="49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  <c r="EO64" s="82"/>
      <c r="EP64" s="82"/>
      <c r="EQ64" s="82"/>
      <c r="ER64" s="82"/>
      <c r="ES64" s="82"/>
      <c r="ET64" s="82"/>
      <c r="EU64" s="82"/>
      <c r="EV64" s="82"/>
      <c r="EW64" s="82"/>
      <c r="EX64" s="82"/>
      <c r="EY64" s="82"/>
      <c r="EZ64" s="82"/>
      <c r="FA64" s="82"/>
      <c r="FB64" s="82"/>
      <c r="FC64" s="82"/>
      <c r="FD64" s="82"/>
      <c r="FE64" s="82"/>
      <c r="FF64" s="82"/>
      <c r="FG64" s="82"/>
      <c r="FH64" s="82"/>
      <c r="FI64" s="82"/>
      <c r="FJ64" s="82"/>
      <c r="FK64" s="82"/>
      <c r="FL64" s="82"/>
      <c r="FM64" s="82"/>
      <c r="FN64" s="82"/>
      <c r="FO64" s="82"/>
      <c r="FP64" s="82"/>
      <c r="FQ64" s="82"/>
      <c r="FR64" s="82"/>
      <c r="FS64" s="82"/>
      <c r="FT64" s="82"/>
      <c r="FU64" s="82"/>
      <c r="FV64" s="82"/>
      <c r="FW64" s="82"/>
      <c r="FX64" s="82"/>
      <c r="FY64" s="82"/>
      <c r="FZ64" s="82"/>
      <c r="GA64" s="82"/>
      <c r="GB64" s="82"/>
      <c r="GC64" s="82"/>
      <c r="GD64" s="82"/>
      <c r="GE64" s="82"/>
      <c r="GF64" s="82"/>
      <c r="GG64" s="82"/>
      <c r="GH64" s="82"/>
      <c r="GI64" s="82"/>
      <c r="GJ64" s="82"/>
      <c r="GK64" s="82"/>
      <c r="GL64" s="82"/>
      <c r="GM64" s="82"/>
      <c r="GN64" s="82"/>
      <c r="GO64" s="82"/>
      <c r="GP64" s="82"/>
      <c r="GQ64" s="82"/>
      <c r="GR64" s="82"/>
      <c r="GS64" s="82"/>
      <c r="GT64" s="82"/>
      <c r="GU64" s="82"/>
      <c r="GV64" s="82"/>
      <c r="GW64" s="82"/>
      <c r="GX64" s="82"/>
      <c r="GY64" s="82"/>
      <c r="GZ64" s="82"/>
      <c r="HA64" s="82"/>
      <c r="HB64" s="82"/>
      <c r="HC64" s="82"/>
      <c r="HD64" s="82"/>
      <c r="HE64" s="82"/>
      <c r="HF64" s="82"/>
      <c r="HG64" s="82"/>
      <c r="HH64" s="82"/>
      <c r="HI64" s="82"/>
      <c r="HJ64" s="82"/>
      <c r="HK64" s="82"/>
      <c r="HL64" s="82"/>
      <c r="HM64" s="82"/>
      <c r="HN64" s="82"/>
      <c r="HO64" s="82"/>
      <c r="HP64" s="82"/>
      <c r="HQ64" s="82"/>
      <c r="HR64" s="82"/>
      <c r="HS64" s="82"/>
      <c r="HT64" s="82"/>
      <c r="HU64" s="82"/>
      <c r="HV64" s="82"/>
      <c r="HW64" s="82"/>
      <c r="HX64" s="82"/>
      <c r="HY64" s="82"/>
      <c r="HZ64" s="82"/>
      <c r="IA64" s="82"/>
      <c r="IB64" s="82"/>
      <c r="IC64" s="82"/>
      <c r="ID64" s="82"/>
      <c r="IE64" s="82"/>
      <c r="IF64" s="82"/>
      <c r="IG64" s="82"/>
      <c r="IH64" s="82"/>
      <c r="II64" s="82"/>
      <c r="IJ64" s="82"/>
      <c r="IK64" s="82"/>
      <c r="IL64" s="82"/>
      <c r="IM64" s="82"/>
      <c r="IN64" s="82"/>
      <c r="IO64" s="82"/>
      <c r="IP64" s="82"/>
      <c r="IQ64" s="82"/>
      <c r="IR64" s="82"/>
      <c r="IS64" s="82"/>
      <c r="IT64" s="82"/>
      <c r="IU64" s="82"/>
      <c r="IV64" s="82"/>
      <c r="IW64" s="82"/>
      <c r="IX64" s="82"/>
      <c r="IY64" s="82"/>
      <c r="IZ64" s="82"/>
      <c r="JA64" s="82"/>
      <c r="JB64" s="82"/>
      <c r="JC64" s="82"/>
      <c r="JD64" s="82"/>
      <c r="JE64" s="82"/>
      <c r="JF64" s="82"/>
      <c r="JG64" s="82"/>
      <c r="JH64" s="82"/>
      <c r="JI64" s="82"/>
      <c r="JJ64" s="82"/>
      <c r="JK64" s="82"/>
      <c r="JL64" s="82"/>
      <c r="JM64" s="82"/>
      <c r="JN64" s="82"/>
      <c r="JO64" s="82"/>
      <c r="JP64" s="82"/>
      <c r="JQ64" s="82"/>
      <c r="JR64" s="82"/>
      <c r="JS64" s="82"/>
      <c r="JT64" s="82"/>
      <c r="JU64" s="82"/>
      <c r="JV64" s="82"/>
      <c r="JW64" s="82"/>
      <c r="JX64" s="82"/>
      <c r="JY64" s="82"/>
      <c r="JZ64" s="82"/>
      <c r="KA64" s="82"/>
      <c r="KB64" s="82"/>
      <c r="KC64" s="82"/>
      <c r="KD64" s="82"/>
      <c r="KE64" s="82"/>
      <c r="KF64" s="82"/>
      <c r="KG64" s="82"/>
      <c r="KH64" s="82"/>
      <c r="KI64" s="82"/>
      <c r="KJ64" s="82"/>
      <c r="KK64" s="82"/>
      <c r="KL64" s="82"/>
      <c r="KM64" s="82"/>
      <c r="KN64" s="82"/>
      <c r="KO64" s="82"/>
      <c r="KP64" s="82"/>
      <c r="KQ64" s="82"/>
      <c r="KR64" s="82"/>
      <c r="KS64" s="82"/>
      <c r="KT64" s="82"/>
      <c r="KU64" s="82"/>
      <c r="KV64" s="82"/>
      <c r="KW64" s="82"/>
      <c r="KX64" s="82"/>
      <c r="KY64" s="82"/>
      <c r="KZ64" s="82"/>
      <c r="LA64" s="82"/>
      <c r="LB64" s="82"/>
      <c r="LC64" s="82"/>
      <c r="LD64" s="82"/>
      <c r="LE64" s="82"/>
      <c r="LF64" s="82"/>
      <c r="LG64" s="82"/>
      <c r="LH64" s="82"/>
    </row>
    <row r="65" spans="1:320">
      <c r="A65" s="72" t="s">
        <v>146</v>
      </c>
      <c r="B65" s="50" t="s">
        <v>147</v>
      </c>
      <c r="C65" s="50" t="s">
        <v>123</v>
      </c>
      <c r="D65" s="96">
        <f>D61*(1-D62)+D63-D64</f>
        <v>0</v>
      </c>
      <c r="E65" s="49"/>
      <c r="F65" s="80" t="s">
        <v>148</v>
      </c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82"/>
      <c r="FK65" s="82"/>
      <c r="FL65" s="82"/>
      <c r="FM65" s="82"/>
      <c r="FN65" s="82"/>
      <c r="FO65" s="82"/>
      <c r="FP65" s="82"/>
      <c r="FQ65" s="82"/>
      <c r="FR65" s="82"/>
      <c r="FS65" s="82"/>
      <c r="FT65" s="82"/>
      <c r="FU65" s="82"/>
      <c r="FV65" s="82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  <c r="IX65" s="82"/>
      <c r="IY65" s="82"/>
      <c r="IZ65" s="82"/>
      <c r="JA65" s="82"/>
      <c r="JB65" s="82"/>
      <c r="JC65" s="82"/>
      <c r="JD65" s="82"/>
      <c r="JE65" s="82"/>
      <c r="JF65" s="82"/>
      <c r="JG65" s="82"/>
      <c r="JH65" s="82"/>
      <c r="JI65" s="82"/>
      <c r="JJ65" s="82"/>
      <c r="JK65" s="82"/>
      <c r="JL65" s="82"/>
      <c r="JM65" s="82"/>
      <c r="JN65" s="82"/>
      <c r="JO65" s="82"/>
      <c r="JP65" s="82"/>
      <c r="JQ65" s="82"/>
      <c r="JR65" s="82"/>
      <c r="JS65" s="82"/>
      <c r="JT65" s="82"/>
      <c r="JU65" s="82"/>
      <c r="JV65" s="82"/>
      <c r="JW65" s="82"/>
      <c r="JX65" s="82"/>
      <c r="JY65" s="82"/>
      <c r="JZ65" s="82"/>
      <c r="KA65" s="82"/>
      <c r="KB65" s="82"/>
      <c r="KC65" s="82"/>
      <c r="KD65" s="82"/>
      <c r="KE65" s="82"/>
      <c r="KF65" s="82"/>
      <c r="KG65" s="82"/>
      <c r="KH65" s="82"/>
      <c r="KI65" s="82"/>
      <c r="KJ65" s="82"/>
      <c r="KK65" s="82"/>
      <c r="KL65" s="82"/>
      <c r="KM65" s="82"/>
      <c r="KN65" s="82"/>
      <c r="KO65" s="82"/>
      <c r="KP65" s="82"/>
      <c r="KQ65" s="82"/>
      <c r="KR65" s="82"/>
      <c r="KS65" s="82"/>
      <c r="KT65" s="82"/>
      <c r="KU65" s="82"/>
      <c r="KV65" s="82"/>
      <c r="KW65" s="82"/>
      <c r="KX65" s="82"/>
      <c r="KY65" s="82"/>
      <c r="KZ65" s="82"/>
      <c r="LA65" s="82"/>
      <c r="LB65" s="82"/>
      <c r="LC65" s="82"/>
      <c r="LD65" s="82"/>
      <c r="LE65" s="82"/>
      <c r="LF65" s="82"/>
      <c r="LG65" s="82"/>
      <c r="LH65" s="82"/>
    </row>
    <row r="66" spans="1:320">
      <c r="A66" s="39"/>
      <c r="D66" s="4"/>
    </row>
    <row r="67" spans="1:320">
      <c r="A67" s="39" t="s">
        <v>149</v>
      </c>
      <c r="B67" s="50" t="s">
        <v>150</v>
      </c>
      <c r="C67" s="50" t="s">
        <v>123</v>
      </c>
      <c r="D67" s="94" t="e">
        <f>MAX(0,D53-D65)</f>
        <v>#N/A</v>
      </c>
      <c r="E67" s="87"/>
      <c r="F67" s="110" t="s">
        <v>151</v>
      </c>
      <c r="K67" s="77"/>
      <c r="P67" s="77"/>
    </row>
    <row r="68" spans="1:320">
      <c r="A68" s="52"/>
      <c r="D68" s="87"/>
      <c r="E68" s="87"/>
      <c r="F68" s="77"/>
      <c r="K68" s="77"/>
      <c r="P68" s="77"/>
    </row>
    <row r="69" spans="1:320">
      <c r="A69" s="39" t="s">
        <v>152</v>
      </c>
      <c r="D69" s="87"/>
      <c r="E69" s="87"/>
      <c r="F69" s="77"/>
      <c r="K69" s="77"/>
      <c r="P69" s="77"/>
    </row>
    <row r="70" spans="1:320">
      <c r="A70" s="39"/>
      <c r="D70" s="87"/>
      <c r="E70" s="87"/>
      <c r="F70" s="77"/>
      <c r="K70" s="77"/>
      <c r="P70" s="77"/>
    </row>
    <row r="71" spans="1:320">
      <c r="A71" s="52" t="s">
        <v>153</v>
      </c>
      <c r="B71" s="38" t="s">
        <v>154</v>
      </c>
      <c r="C71" s="38" t="s">
        <v>155</v>
      </c>
      <c r="D71" s="88"/>
      <c r="E71" s="87"/>
    </row>
    <row r="72" spans="1:320">
      <c r="A72" s="52" t="s">
        <v>156</v>
      </c>
      <c r="B72" s="38" t="s">
        <v>157</v>
      </c>
      <c r="C72" s="38" t="s">
        <v>158</v>
      </c>
      <c r="D72" s="97" t="e">
        <f>D67/D71</f>
        <v>#N/A</v>
      </c>
      <c r="E72" s="87"/>
      <c r="F72" s="80" t="s">
        <v>159</v>
      </c>
    </row>
    <row r="73" spans="1:320">
      <c r="A73" s="52" t="s">
        <v>160</v>
      </c>
      <c r="B73" s="38" t="s">
        <v>161</v>
      </c>
      <c r="C73" s="38" t="s">
        <v>158</v>
      </c>
      <c r="D73" s="98">
        <v>2.5</v>
      </c>
      <c r="E73" s="87"/>
    </row>
    <row r="74" spans="1:320">
      <c r="A74" s="72" t="s">
        <v>162</v>
      </c>
      <c r="B74" s="50" t="s">
        <v>163</v>
      </c>
      <c r="C74" s="50" t="s">
        <v>158</v>
      </c>
      <c r="D74" s="99" t="e">
        <f>MIN(D72, D73)</f>
        <v>#N/A</v>
      </c>
      <c r="E74" s="87"/>
      <c r="F74" s="76" t="s">
        <v>164</v>
      </c>
    </row>
    <row r="75" spans="1:320">
      <c r="C75" s="38" t="s">
        <v>165</v>
      </c>
      <c r="D75" s="95" t="e">
        <f>D74*D71</f>
        <v>#N/A</v>
      </c>
      <c r="F75" s="80" t="s">
        <v>166</v>
      </c>
    </row>
    <row r="76" spans="1:320">
      <c r="A76" s="89"/>
    </row>
  </sheetData>
  <sheetProtection algorithmName="SHA-512" hashValue="s6qnAS92nhjGwgRUCCZmukyszYDs12CJW+TYFsJS2c7GJ0R238iC97ZJpRnLxgNKaCw8lecsJ2uPxnuug8OlXA==" saltValue="n9JV5sAwuyPg/dSJq+46BA==" spinCount="100000" sheet="1" objects="1" scenarios="1"/>
  <mergeCells count="1">
    <mergeCell ref="A1:A5"/>
  </mergeCells>
  <phoneticPr fontId="6" type="noConversion"/>
  <pageMargins left="0.7" right="0.7" top="0.75" bottom="0.75" header="0.3" footer="0.3"/>
  <pageSetup paperSize="9" scale="62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01D71-97A6-1240-A251-753A1D9B32AD}">
  <dimension ref="A1:AO33"/>
  <sheetViews>
    <sheetView zoomScale="90" zoomScaleNormal="90" zoomScaleSheetLayoutView="100" workbookViewId="0">
      <selection activeCell="P26" sqref="P26"/>
    </sheetView>
  </sheetViews>
  <sheetFormatPr baseColWidth="10" defaultColWidth="10.69921875" defaultRowHeight="13.8"/>
  <cols>
    <col min="1" max="1" width="38.5" style="4" customWidth="1"/>
    <col min="2" max="2" width="10.69921875" style="4"/>
    <col min="3" max="3" width="17.5" style="4" customWidth="1"/>
    <col min="4" max="29" width="10.69921875" style="4"/>
    <col min="30" max="40" width="11.69921875" style="3" customWidth="1"/>
    <col min="41" max="41" width="69" style="4" customWidth="1"/>
    <col min="42" max="42" width="69.19921875" style="4" customWidth="1"/>
    <col min="43" max="16384" width="10.69921875" style="4"/>
  </cols>
  <sheetData>
    <row r="1" spans="1:41" s="2" customFormat="1">
      <c r="A1" s="20" t="s">
        <v>167</v>
      </c>
      <c r="B1" s="21" t="s">
        <v>31</v>
      </c>
      <c r="C1" s="22" t="s">
        <v>32</v>
      </c>
      <c r="D1" s="21">
        <v>0</v>
      </c>
      <c r="E1" s="21">
        <f t="shared" ref="E1:T1" si="0">D1+1</f>
        <v>1</v>
      </c>
      <c r="F1" s="21">
        <f t="shared" si="0"/>
        <v>2</v>
      </c>
      <c r="G1" s="21">
        <f t="shared" si="0"/>
        <v>3</v>
      </c>
      <c r="H1" s="21">
        <f t="shared" si="0"/>
        <v>4</v>
      </c>
      <c r="I1" s="22">
        <f t="shared" si="0"/>
        <v>5</v>
      </c>
      <c r="J1" s="21">
        <f t="shared" si="0"/>
        <v>6</v>
      </c>
      <c r="K1" s="21">
        <f t="shared" si="0"/>
        <v>7</v>
      </c>
      <c r="L1" s="21">
        <f t="shared" si="0"/>
        <v>8</v>
      </c>
      <c r="M1" s="21">
        <f t="shared" si="0"/>
        <v>9</v>
      </c>
      <c r="N1" s="21">
        <f t="shared" si="0"/>
        <v>10</v>
      </c>
      <c r="O1" s="20">
        <f t="shared" si="0"/>
        <v>11</v>
      </c>
      <c r="P1" s="21">
        <f t="shared" si="0"/>
        <v>12</v>
      </c>
      <c r="Q1" s="21">
        <f t="shared" si="0"/>
        <v>13</v>
      </c>
      <c r="R1" s="21">
        <f t="shared" si="0"/>
        <v>14</v>
      </c>
      <c r="S1" s="22">
        <f t="shared" si="0"/>
        <v>15</v>
      </c>
      <c r="T1" s="21">
        <f t="shared" si="0"/>
        <v>16</v>
      </c>
      <c r="U1" s="21">
        <f t="shared" ref="U1" si="1">T1+1</f>
        <v>17</v>
      </c>
      <c r="V1" s="21">
        <f t="shared" ref="V1" si="2">U1+1</f>
        <v>18</v>
      </c>
      <c r="W1" s="21">
        <f t="shared" ref="W1" si="3">V1+1</f>
        <v>19</v>
      </c>
      <c r="X1" s="21">
        <f t="shared" ref="X1" si="4">W1+1</f>
        <v>20</v>
      </c>
      <c r="Y1" s="20">
        <f t="shared" ref="Y1" si="5">X1+1</f>
        <v>21</v>
      </c>
      <c r="Z1" s="21">
        <f t="shared" ref="Z1" si="6">Y1+1</f>
        <v>22</v>
      </c>
      <c r="AA1" s="21">
        <f t="shared" ref="AA1" si="7">Z1+1</f>
        <v>23</v>
      </c>
      <c r="AB1" s="21">
        <f t="shared" ref="AB1" si="8">AA1+1</f>
        <v>24</v>
      </c>
      <c r="AC1" s="22">
        <f t="shared" ref="AC1" si="9">AB1+1</f>
        <v>25</v>
      </c>
      <c r="AD1" s="21">
        <f t="shared" ref="AD1" si="10">AC1+1</f>
        <v>26</v>
      </c>
      <c r="AE1" s="21">
        <f t="shared" ref="AE1" si="11">AD1+1</f>
        <v>27</v>
      </c>
      <c r="AF1" s="21">
        <f t="shared" ref="AF1" si="12">AE1+1</f>
        <v>28</v>
      </c>
      <c r="AG1" s="21">
        <f t="shared" ref="AG1" si="13">AF1+1</f>
        <v>29</v>
      </c>
      <c r="AH1" s="21">
        <f t="shared" ref="AH1" si="14">AG1+1</f>
        <v>30</v>
      </c>
      <c r="AI1" s="20">
        <f t="shared" ref="AI1" si="15">AH1+1</f>
        <v>31</v>
      </c>
      <c r="AJ1" s="21">
        <f t="shared" ref="AJ1" si="16">AI1+1</f>
        <v>32</v>
      </c>
      <c r="AK1" s="21">
        <f t="shared" ref="AK1" si="17">AJ1+1</f>
        <v>33</v>
      </c>
      <c r="AL1" s="21">
        <f t="shared" ref="AL1" si="18">AK1+1</f>
        <v>34</v>
      </c>
      <c r="AM1" s="22">
        <f t="shared" ref="AM1" si="19">AL1+1</f>
        <v>35</v>
      </c>
    </row>
    <row r="2" spans="1:41" s="2" customFormat="1">
      <c r="A2" s="23"/>
      <c r="C2" s="11"/>
      <c r="D2" s="103"/>
      <c r="E2" s="104"/>
      <c r="F2" s="104"/>
      <c r="G2" s="104"/>
      <c r="H2" s="104"/>
      <c r="I2" s="105"/>
      <c r="O2" s="103"/>
      <c r="P2" s="104"/>
      <c r="Q2" s="104"/>
      <c r="R2" s="104"/>
      <c r="S2" s="105"/>
      <c r="Y2" s="103"/>
      <c r="Z2" s="104"/>
      <c r="AA2" s="104"/>
      <c r="AB2" s="104"/>
      <c r="AC2" s="105"/>
      <c r="AI2" s="103"/>
      <c r="AJ2" s="104"/>
      <c r="AK2" s="104"/>
      <c r="AL2" s="104"/>
      <c r="AM2" s="105"/>
    </row>
    <row r="3" spans="1:41">
      <c r="A3" s="24" t="s">
        <v>168</v>
      </c>
      <c r="B3" s="4" t="s">
        <v>169</v>
      </c>
      <c r="C3" s="9" t="s">
        <v>170</v>
      </c>
      <c r="D3" s="100">
        <f>1/(1+'2. CALCUL TAUX OCTROI CV'!$D$35)^D1</f>
        <v>1</v>
      </c>
      <c r="E3" s="25">
        <f>1/(1+'2. CALCUL TAUX OCTROI CV'!$D$35)^E1</f>
        <v>1</v>
      </c>
      <c r="F3" s="25">
        <f>1/(1+'2. CALCUL TAUX OCTROI CV'!$D$35)^F1</f>
        <v>1</v>
      </c>
      <c r="G3" s="25">
        <f>1/(1+'2. CALCUL TAUX OCTROI CV'!$D$35)^G1</f>
        <v>1</v>
      </c>
      <c r="H3" s="25">
        <f>1/(1+'2. CALCUL TAUX OCTROI CV'!$D$35)^H1</f>
        <v>1</v>
      </c>
      <c r="I3" s="10">
        <f>1/(1+'2. CALCUL TAUX OCTROI CV'!$D$35)^I1</f>
        <v>1</v>
      </c>
      <c r="J3" s="25">
        <f>1/(1+'2. CALCUL TAUX OCTROI CV'!$D$35)^J1</f>
        <v>1</v>
      </c>
      <c r="K3" s="25">
        <f>1/(1+'2. CALCUL TAUX OCTROI CV'!$D$35)^K1</f>
        <v>1</v>
      </c>
      <c r="L3" s="25">
        <f>1/(1+'2. CALCUL TAUX OCTROI CV'!$D$35)^L1</f>
        <v>1</v>
      </c>
      <c r="M3" s="25">
        <f>1/(1+'2. CALCUL TAUX OCTROI CV'!$D$35)^M1</f>
        <v>1</v>
      </c>
      <c r="N3" s="25">
        <f>1/(1+'2. CALCUL TAUX OCTROI CV'!$D$35)^N1</f>
        <v>1</v>
      </c>
      <c r="O3" s="100">
        <f>1/(1+'2. CALCUL TAUX OCTROI CV'!$D$35)^O1</f>
        <v>1</v>
      </c>
      <c r="P3" s="25">
        <f>1/(1+'2. CALCUL TAUX OCTROI CV'!$D$35)^P1</f>
        <v>1</v>
      </c>
      <c r="Q3" s="25">
        <f>1/(1+'2. CALCUL TAUX OCTROI CV'!$D$35)^Q1</f>
        <v>1</v>
      </c>
      <c r="R3" s="25">
        <f>1/(1+'2. CALCUL TAUX OCTROI CV'!$D$35)^R1</f>
        <v>1</v>
      </c>
      <c r="S3" s="10">
        <f>1/(1+'2. CALCUL TAUX OCTROI CV'!$D$35)^S1</f>
        <v>1</v>
      </c>
      <c r="T3" s="25">
        <f>1/(1+'2. CALCUL TAUX OCTROI CV'!$D$35)^T1</f>
        <v>1</v>
      </c>
      <c r="U3" s="25">
        <f>1/(1+'2. CALCUL TAUX OCTROI CV'!$D$35)^U1</f>
        <v>1</v>
      </c>
      <c r="V3" s="25">
        <f>1/(1+'2. CALCUL TAUX OCTROI CV'!$D$35)^V1</f>
        <v>1</v>
      </c>
      <c r="W3" s="25">
        <f>1/(1+'2. CALCUL TAUX OCTROI CV'!$D$35)^W1</f>
        <v>1</v>
      </c>
      <c r="X3" s="25">
        <f>1/(1+'2. CALCUL TAUX OCTROI CV'!$D$35)^X1</f>
        <v>1</v>
      </c>
      <c r="Y3" s="100">
        <f>1/(1+'2. CALCUL TAUX OCTROI CV'!$D$35)^Y1</f>
        <v>1</v>
      </c>
      <c r="Z3" s="25">
        <f>1/(1+'2. CALCUL TAUX OCTROI CV'!$D$35)^Z1</f>
        <v>1</v>
      </c>
      <c r="AA3" s="25">
        <f>1/(1+'2. CALCUL TAUX OCTROI CV'!$D$35)^AA1</f>
        <v>1</v>
      </c>
      <c r="AB3" s="25">
        <f>1/(1+'2. CALCUL TAUX OCTROI CV'!$D$35)^AB1</f>
        <v>1</v>
      </c>
      <c r="AC3" s="10">
        <f>1/(1+'2. CALCUL TAUX OCTROI CV'!$D$35)^AC1</f>
        <v>1</v>
      </c>
      <c r="AD3" s="25">
        <f>1/(1+'2. CALCUL TAUX OCTROI CV'!$D$35)^AD1</f>
        <v>1</v>
      </c>
      <c r="AE3" s="25">
        <f>1/(1+'2. CALCUL TAUX OCTROI CV'!$D$35)^AE1</f>
        <v>1</v>
      </c>
      <c r="AF3" s="25">
        <f>1/(1+'2. CALCUL TAUX OCTROI CV'!$D$35)^AF1</f>
        <v>1</v>
      </c>
      <c r="AG3" s="25">
        <f>1/(1+'2. CALCUL TAUX OCTROI CV'!$D$35)^AG1</f>
        <v>1</v>
      </c>
      <c r="AH3" s="25">
        <f>1/(1+'2. CALCUL TAUX OCTROI CV'!$D$35)^AH1</f>
        <v>1</v>
      </c>
      <c r="AI3" s="100">
        <f>1/(1+'2. CALCUL TAUX OCTROI CV'!$D$35)^AI1</f>
        <v>1</v>
      </c>
      <c r="AJ3" s="25">
        <f>1/(1+'2. CALCUL TAUX OCTROI CV'!$D$35)^AJ1</f>
        <v>1</v>
      </c>
      <c r="AK3" s="25">
        <f>1/(1+'2. CALCUL TAUX OCTROI CV'!$D$35)^AK1</f>
        <v>1</v>
      </c>
      <c r="AL3" s="25">
        <f>1/(1+'2. CALCUL TAUX OCTROI CV'!$D$35)^AL1</f>
        <v>1</v>
      </c>
      <c r="AM3" s="10">
        <f>1/(1+'2. CALCUL TAUX OCTROI CV'!$D$35)^AM1</f>
        <v>1</v>
      </c>
    </row>
    <row r="4" spans="1:41">
      <c r="A4" s="24"/>
      <c r="C4" s="9"/>
      <c r="D4" s="100"/>
      <c r="E4" s="25"/>
      <c r="F4" s="25"/>
      <c r="G4" s="25"/>
      <c r="H4" s="25"/>
      <c r="I4" s="10"/>
      <c r="J4" s="25"/>
      <c r="K4" s="25"/>
      <c r="L4" s="25"/>
      <c r="M4" s="25"/>
      <c r="N4" s="25"/>
      <c r="O4" s="100"/>
      <c r="P4" s="25"/>
      <c r="Q4" s="25"/>
      <c r="R4" s="25"/>
      <c r="S4" s="10"/>
      <c r="T4" s="25"/>
      <c r="U4" s="25"/>
      <c r="V4" s="25"/>
      <c r="W4" s="25"/>
      <c r="X4" s="25"/>
      <c r="Y4" s="100"/>
      <c r="Z4" s="25"/>
      <c r="AA4" s="25"/>
      <c r="AB4" s="25"/>
      <c r="AC4" s="10"/>
      <c r="AD4" s="25"/>
      <c r="AE4" s="25"/>
      <c r="AF4" s="25"/>
      <c r="AG4" s="25"/>
      <c r="AH4" s="25"/>
      <c r="AI4" s="100"/>
      <c r="AJ4" s="25"/>
      <c r="AK4" s="25"/>
      <c r="AL4" s="25"/>
      <c r="AM4" s="10"/>
    </row>
    <row r="5" spans="1:41">
      <c r="A5" s="24" t="s">
        <v>171</v>
      </c>
      <c r="B5" s="4" t="s">
        <v>172</v>
      </c>
      <c r="C5" s="9" t="s">
        <v>173</v>
      </c>
      <c r="D5" s="106">
        <v>0</v>
      </c>
      <c r="E5" s="6">
        <f>IFERROR(E6/'2. CALCUL TAUX OCTROI CV'!$D$11,0)</f>
        <v>0</v>
      </c>
      <c r="F5" s="6">
        <f>IFERROR(F6/'2. CALCUL TAUX OCTROI CV'!$D$11,0)</f>
        <v>0</v>
      </c>
      <c r="G5" s="6">
        <f>IFERROR(G6/'2. CALCUL TAUX OCTROI CV'!$D$11,0)</f>
        <v>0</v>
      </c>
      <c r="H5" s="6">
        <f>IFERROR(H6/'2. CALCUL TAUX OCTROI CV'!$D$11,0)</f>
        <v>0</v>
      </c>
      <c r="I5" s="12">
        <f>IFERROR(I6/'2. CALCUL TAUX OCTROI CV'!$D$11,0)</f>
        <v>0</v>
      </c>
      <c r="J5" s="6">
        <f>IFERROR(J6/'2. CALCUL TAUX OCTROI CV'!$D$11,0)</f>
        <v>0</v>
      </c>
      <c r="K5" s="6">
        <f>IFERROR(K6/'2. CALCUL TAUX OCTROI CV'!$D$11,0)</f>
        <v>0</v>
      </c>
      <c r="L5" s="6">
        <f>IFERROR(L6/'2. CALCUL TAUX OCTROI CV'!$D$11,0)</f>
        <v>0</v>
      </c>
      <c r="M5" s="6">
        <f>IFERROR(M6/'2. CALCUL TAUX OCTROI CV'!$D$11,0)</f>
        <v>0</v>
      </c>
      <c r="N5" s="6">
        <f>IFERROR(N6/'2. CALCUL TAUX OCTROI CV'!$D$11,0)</f>
        <v>0</v>
      </c>
      <c r="O5" s="101">
        <f>IFERROR(O6/'2. CALCUL TAUX OCTROI CV'!$D$11,0)</f>
        <v>0</v>
      </c>
      <c r="P5" s="6">
        <f>IFERROR(P6/'2. CALCUL TAUX OCTROI CV'!$D$11,0)</f>
        <v>0</v>
      </c>
      <c r="Q5" s="6">
        <f>IFERROR(Q6/'2. CALCUL TAUX OCTROI CV'!$D$11,0)</f>
        <v>0</v>
      </c>
      <c r="R5" s="6">
        <f>IFERROR(R6/'2. CALCUL TAUX OCTROI CV'!$D$11,0)</f>
        <v>0</v>
      </c>
      <c r="S5" s="12">
        <f>IFERROR(S6/'2. CALCUL TAUX OCTROI CV'!$D$11,0)</f>
        <v>0</v>
      </c>
      <c r="T5" s="6">
        <f>IFERROR(T6/'2. CALCUL TAUX OCTROI CV'!$D$11,0)</f>
        <v>0</v>
      </c>
      <c r="U5" s="6">
        <f>IFERROR(U6/'2. CALCUL TAUX OCTROI CV'!$D$11,0)</f>
        <v>0</v>
      </c>
      <c r="V5" s="6">
        <f>IFERROR(V6/'2. CALCUL TAUX OCTROI CV'!$D$11,0)</f>
        <v>0</v>
      </c>
      <c r="W5" s="6">
        <f>IFERROR(W6/'2. CALCUL TAUX OCTROI CV'!$D$11,0)</f>
        <v>0</v>
      </c>
      <c r="X5" s="6">
        <f>IFERROR(X6/'2. CALCUL TAUX OCTROI CV'!$D$11,0)</f>
        <v>0</v>
      </c>
      <c r="Y5" s="101">
        <f>IFERROR(Y6/'2. CALCUL TAUX OCTROI CV'!$D$11,0)</f>
        <v>0</v>
      </c>
      <c r="Z5" s="6">
        <f>IFERROR(Z6/'2. CALCUL TAUX OCTROI CV'!$D$11,0)</f>
        <v>0</v>
      </c>
      <c r="AA5" s="6">
        <f>IFERROR(AA6/'2. CALCUL TAUX OCTROI CV'!$D$11,0)</f>
        <v>0</v>
      </c>
      <c r="AB5" s="6">
        <f>IFERROR(AB6/'2. CALCUL TAUX OCTROI CV'!$D$11,0)</f>
        <v>0</v>
      </c>
      <c r="AC5" s="12">
        <f>IFERROR(AC6/'2. CALCUL TAUX OCTROI CV'!$D$11,0)</f>
        <v>0</v>
      </c>
      <c r="AD5" s="6">
        <f>IFERROR(AD6/'2. CALCUL TAUX OCTROI CV'!$D$11,0)</f>
        <v>0</v>
      </c>
      <c r="AE5" s="6">
        <f>IFERROR(AE6/'2. CALCUL TAUX OCTROI CV'!$D$11,0)</f>
        <v>0</v>
      </c>
      <c r="AF5" s="6">
        <f>IFERROR(AF6/'2. CALCUL TAUX OCTROI CV'!$D$11,0)</f>
        <v>0</v>
      </c>
      <c r="AG5" s="6">
        <f>IFERROR(AG6/'2. CALCUL TAUX OCTROI CV'!$D$11,0)</f>
        <v>0</v>
      </c>
      <c r="AH5" s="6">
        <f>IFERROR(AH6/'2. CALCUL TAUX OCTROI CV'!$D$11,0)</f>
        <v>0</v>
      </c>
      <c r="AI5" s="101">
        <f>IFERROR(AI6/'2. CALCUL TAUX OCTROI CV'!$D$11,0)</f>
        <v>0</v>
      </c>
      <c r="AJ5" s="6">
        <f>IFERROR(AJ6/'2. CALCUL TAUX OCTROI CV'!$D$11,0)</f>
        <v>0</v>
      </c>
      <c r="AK5" s="6">
        <f>IFERROR(AK6/'2. CALCUL TAUX OCTROI CV'!$D$11,0)</f>
        <v>0</v>
      </c>
      <c r="AL5" s="6">
        <f>IFERROR(AL6/'2. CALCUL TAUX OCTROI CV'!$D$11,0)</f>
        <v>0</v>
      </c>
      <c r="AM5" s="12">
        <f>IFERROR(AM6/'2. CALCUL TAUX OCTROI CV'!$D$11,0)</f>
        <v>0</v>
      </c>
      <c r="AO5" s="7"/>
    </row>
    <row r="6" spans="1:41">
      <c r="A6" s="24" t="s">
        <v>174</v>
      </c>
      <c r="B6" s="4" t="s">
        <v>175</v>
      </c>
      <c r="C6" s="9" t="s">
        <v>176</v>
      </c>
      <c r="D6" s="101">
        <v>0</v>
      </c>
      <c r="E6" s="6">
        <f>'2. CALCUL TAUX OCTROI CV'!$D$10*'2. CALCUL TAUX OCTROI CV'!$D$9/1000</f>
        <v>0</v>
      </c>
      <c r="F6" s="6">
        <f>'2. CALCUL TAUX OCTROI CV'!$D$10*'2. CALCUL TAUX OCTROI CV'!$D$9/1000</f>
        <v>0</v>
      </c>
      <c r="G6" s="6">
        <f>'2. CALCUL TAUX OCTROI CV'!$D$10*'2. CALCUL TAUX OCTROI CV'!$D$9/1000</f>
        <v>0</v>
      </c>
      <c r="H6" s="6">
        <f>'2. CALCUL TAUX OCTROI CV'!$D$10*'2. CALCUL TAUX OCTROI CV'!$D$9/1000</f>
        <v>0</v>
      </c>
      <c r="I6" s="12">
        <f>'2. CALCUL TAUX OCTROI CV'!$D$10*'2. CALCUL TAUX OCTROI CV'!$D$9/1000</f>
        <v>0</v>
      </c>
      <c r="J6" s="6">
        <f>'2. CALCUL TAUX OCTROI CV'!$D$10*'2. CALCUL TAUX OCTROI CV'!$D$9/1000</f>
        <v>0</v>
      </c>
      <c r="K6" s="6">
        <f>'2. CALCUL TAUX OCTROI CV'!$D$10*'2. CALCUL TAUX OCTROI CV'!$D$9/1000</f>
        <v>0</v>
      </c>
      <c r="L6" s="6">
        <f>'2. CALCUL TAUX OCTROI CV'!$D$10*'2. CALCUL TAUX OCTROI CV'!$D$9/1000</f>
        <v>0</v>
      </c>
      <c r="M6" s="6">
        <f>'2. CALCUL TAUX OCTROI CV'!$D$10*'2. CALCUL TAUX OCTROI CV'!$D$9/1000</f>
        <v>0</v>
      </c>
      <c r="N6" s="6">
        <f>'2. CALCUL TAUX OCTROI CV'!$D$10*'2. CALCUL TAUX OCTROI CV'!$D$9/1000</f>
        <v>0</v>
      </c>
      <c r="O6" s="101">
        <f>'2. CALCUL TAUX OCTROI CV'!$D$10*'2. CALCUL TAUX OCTROI CV'!$D$9/1000</f>
        <v>0</v>
      </c>
      <c r="P6" s="6">
        <f>'2. CALCUL TAUX OCTROI CV'!$D$10*'2. CALCUL TAUX OCTROI CV'!$D$9/1000</f>
        <v>0</v>
      </c>
      <c r="Q6" s="6">
        <f>'2. CALCUL TAUX OCTROI CV'!$D$10*'2. CALCUL TAUX OCTROI CV'!$D$9/1000</f>
        <v>0</v>
      </c>
      <c r="R6" s="6">
        <f>'2. CALCUL TAUX OCTROI CV'!$D$10*'2. CALCUL TAUX OCTROI CV'!$D$9/1000</f>
        <v>0</v>
      </c>
      <c r="S6" s="12">
        <f>'2. CALCUL TAUX OCTROI CV'!$D$10*'2. CALCUL TAUX OCTROI CV'!$D$9/1000</f>
        <v>0</v>
      </c>
      <c r="T6" s="6">
        <f>'2. CALCUL TAUX OCTROI CV'!$D$10*'2. CALCUL TAUX OCTROI CV'!$D$9/1000</f>
        <v>0</v>
      </c>
      <c r="U6" s="6">
        <f>'2. CALCUL TAUX OCTROI CV'!$D$10*'2. CALCUL TAUX OCTROI CV'!$D$9/1000</f>
        <v>0</v>
      </c>
      <c r="V6" s="6">
        <f>'2. CALCUL TAUX OCTROI CV'!$D$10*'2. CALCUL TAUX OCTROI CV'!$D$9/1000</f>
        <v>0</v>
      </c>
      <c r="W6" s="6">
        <f>'2. CALCUL TAUX OCTROI CV'!$D$10*'2. CALCUL TAUX OCTROI CV'!$D$9/1000</f>
        <v>0</v>
      </c>
      <c r="X6" s="6">
        <f>'2. CALCUL TAUX OCTROI CV'!$D$10*'2. CALCUL TAUX OCTROI CV'!$D$9/1000</f>
        <v>0</v>
      </c>
      <c r="Y6" s="101">
        <f>'2. CALCUL TAUX OCTROI CV'!$D$10*'2. CALCUL TAUX OCTROI CV'!$D$9/1000</f>
        <v>0</v>
      </c>
      <c r="Z6" s="6">
        <f>'2. CALCUL TAUX OCTROI CV'!$D$10*'2. CALCUL TAUX OCTROI CV'!$D$9/1000</f>
        <v>0</v>
      </c>
      <c r="AA6" s="6">
        <f>'2. CALCUL TAUX OCTROI CV'!$D$10*'2. CALCUL TAUX OCTROI CV'!$D$9/1000</f>
        <v>0</v>
      </c>
      <c r="AB6" s="6">
        <f>'2. CALCUL TAUX OCTROI CV'!$D$10*'2. CALCUL TAUX OCTROI CV'!$D$9/1000</f>
        <v>0</v>
      </c>
      <c r="AC6" s="12">
        <f>'2. CALCUL TAUX OCTROI CV'!$D$10*'2. CALCUL TAUX OCTROI CV'!$D$9/1000</f>
        <v>0</v>
      </c>
      <c r="AD6" s="6">
        <f>'2. CALCUL TAUX OCTROI CV'!$D$10*'2. CALCUL TAUX OCTROI CV'!$D$9/1000</f>
        <v>0</v>
      </c>
      <c r="AE6" s="6">
        <f>'2. CALCUL TAUX OCTROI CV'!$D$10*'2. CALCUL TAUX OCTROI CV'!$D$9/1000</f>
        <v>0</v>
      </c>
      <c r="AF6" s="6">
        <f>'2. CALCUL TAUX OCTROI CV'!$D$10*'2. CALCUL TAUX OCTROI CV'!$D$9/1000</f>
        <v>0</v>
      </c>
      <c r="AG6" s="6">
        <f>'2. CALCUL TAUX OCTROI CV'!$D$10*'2. CALCUL TAUX OCTROI CV'!$D$9/1000</f>
        <v>0</v>
      </c>
      <c r="AH6" s="6">
        <f>'2. CALCUL TAUX OCTROI CV'!$D$10*'2. CALCUL TAUX OCTROI CV'!$D$9/1000</f>
        <v>0</v>
      </c>
      <c r="AI6" s="101">
        <f>'2. CALCUL TAUX OCTROI CV'!$D$10*'2. CALCUL TAUX OCTROI CV'!$D$9/1000</f>
        <v>0</v>
      </c>
      <c r="AJ6" s="6">
        <f>'2. CALCUL TAUX OCTROI CV'!$D$10*'2. CALCUL TAUX OCTROI CV'!$D$9/1000</f>
        <v>0</v>
      </c>
      <c r="AK6" s="6">
        <f>'2. CALCUL TAUX OCTROI CV'!$D$10*'2. CALCUL TAUX OCTROI CV'!$D$9/1000</f>
        <v>0</v>
      </c>
      <c r="AL6" s="6">
        <f>'2. CALCUL TAUX OCTROI CV'!$D$10*'2. CALCUL TAUX OCTROI CV'!$D$9/1000</f>
        <v>0</v>
      </c>
      <c r="AM6" s="12">
        <f>'2. CALCUL TAUX OCTROI CV'!$D$10*'2. CALCUL TAUX OCTROI CV'!$D$9/1000</f>
        <v>0</v>
      </c>
    </row>
    <row r="7" spans="1:41">
      <c r="A7" s="24" t="s">
        <v>177</v>
      </c>
      <c r="B7" s="4" t="s">
        <v>178</v>
      </c>
      <c r="C7" s="9" t="s">
        <v>179</v>
      </c>
      <c r="D7" s="106">
        <v>0</v>
      </c>
      <c r="E7" s="6">
        <f>IFERROR('2. CALCUL TAUX OCTROI CV'!$D$12*E5,0)</f>
        <v>0</v>
      </c>
      <c r="F7" s="6">
        <f>IFERROR('2. CALCUL TAUX OCTROI CV'!$D$12*F5,0)</f>
        <v>0</v>
      </c>
      <c r="G7" s="6">
        <f>IFERROR('2. CALCUL TAUX OCTROI CV'!$D$12*G5,0)</f>
        <v>0</v>
      </c>
      <c r="H7" s="6">
        <f>IFERROR('2. CALCUL TAUX OCTROI CV'!$D$12*H5,0)</f>
        <v>0</v>
      </c>
      <c r="I7" s="12">
        <f>IFERROR('2. CALCUL TAUX OCTROI CV'!$D$12*I5,0)</f>
        <v>0</v>
      </c>
      <c r="J7" s="6">
        <f>IFERROR('2. CALCUL TAUX OCTROI CV'!$D$12*J5,0)</f>
        <v>0</v>
      </c>
      <c r="K7" s="6">
        <f>IFERROR('2. CALCUL TAUX OCTROI CV'!$D$12*K5,0)</f>
        <v>0</v>
      </c>
      <c r="L7" s="6">
        <f>IFERROR('2. CALCUL TAUX OCTROI CV'!$D$12*L5,0)</f>
        <v>0</v>
      </c>
      <c r="M7" s="6">
        <f>IFERROR('2. CALCUL TAUX OCTROI CV'!$D$12*M5,0)</f>
        <v>0</v>
      </c>
      <c r="N7" s="6">
        <f>IFERROR('2. CALCUL TAUX OCTROI CV'!$D$12*N5,0)</f>
        <v>0</v>
      </c>
      <c r="O7" s="101">
        <f>IFERROR('2. CALCUL TAUX OCTROI CV'!$D$12*O5,0)</f>
        <v>0</v>
      </c>
      <c r="P7" s="6">
        <f>IFERROR('2. CALCUL TAUX OCTROI CV'!$D$12*P5,0)</f>
        <v>0</v>
      </c>
      <c r="Q7" s="6">
        <f>IFERROR('2. CALCUL TAUX OCTROI CV'!$D$12*Q5,0)</f>
        <v>0</v>
      </c>
      <c r="R7" s="6">
        <f>IFERROR('2. CALCUL TAUX OCTROI CV'!$D$12*R5,0)</f>
        <v>0</v>
      </c>
      <c r="S7" s="12">
        <f>IFERROR('2. CALCUL TAUX OCTROI CV'!$D$12*S5,0)</f>
        <v>0</v>
      </c>
      <c r="T7" s="6">
        <f>IFERROR('2. CALCUL TAUX OCTROI CV'!$D$12*T5,0)</f>
        <v>0</v>
      </c>
      <c r="U7" s="6">
        <f>IFERROR('2. CALCUL TAUX OCTROI CV'!$D$12*U5,0)</f>
        <v>0</v>
      </c>
      <c r="V7" s="6">
        <f>IFERROR('2. CALCUL TAUX OCTROI CV'!$D$12*V5,0)</f>
        <v>0</v>
      </c>
      <c r="W7" s="6">
        <f>IFERROR('2. CALCUL TAUX OCTROI CV'!$D$12*W5,0)</f>
        <v>0</v>
      </c>
      <c r="X7" s="6">
        <f>IFERROR('2. CALCUL TAUX OCTROI CV'!$D$12*X5,0)</f>
        <v>0</v>
      </c>
      <c r="Y7" s="101">
        <f>IFERROR('2. CALCUL TAUX OCTROI CV'!$D$12*Y5,0)</f>
        <v>0</v>
      </c>
      <c r="Z7" s="6">
        <f>IFERROR('2. CALCUL TAUX OCTROI CV'!$D$12*Z5,0)</f>
        <v>0</v>
      </c>
      <c r="AA7" s="6">
        <f>IFERROR('2. CALCUL TAUX OCTROI CV'!$D$12*AA5,0)</f>
        <v>0</v>
      </c>
      <c r="AB7" s="6">
        <f>IFERROR('2. CALCUL TAUX OCTROI CV'!$D$12*AB5,0)</f>
        <v>0</v>
      </c>
      <c r="AC7" s="12">
        <f>IFERROR('2. CALCUL TAUX OCTROI CV'!$D$12*AC5,0)</f>
        <v>0</v>
      </c>
      <c r="AD7" s="6">
        <f>IFERROR('2. CALCUL TAUX OCTROI CV'!$D$12*AD5,0)</f>
        <v>0</v>
      </c>
      <c r="AE7" s="6">
        <f>IFERROR('2. CALCUL TAUX OCTROI CV'!$D$12*AE5,0)</f>
        <v>0</v>
      </c>
      <c r="AF7" s="6">
        <f>IFERROR('2. CALCUL TAUX OCTROI CV'!$D$12*AF5,0)</f>
        <v>0</v>
      </c>
      <c r="AG7" s="6">
        <f>IFERROR('2. CALCUL TAUX OCTROI CV'!$D$12*AG5,0)</f>
        <v>0</v>
      </c>
      <c r="AH7" s="6">
        <f>IFERROR('2. CALCUL TAUX OCTROI CV'!$D$12*AH5,0)</f>
        <v>0</v>
      </c>
      <c r="AI7" s="101">
        <f>IFERROR('2. CALCUL TAUX OCTROI CV'!$D$12*AI5,0)</f>
        <v>0</v>
      </c>
      <c r="AJ7" s="6">
        <f>IFERROR('2. CALCUL TAUX OCTROI CV'!$D$12*AJ5,0)</f>
        <v>0</v>
      </c>
      <c r="AK7" s="6">
        <f>IFERROR('2. CALCUL TAUX OCTROI CV'!$D$12*AK5,0)</f>
        <v>0</v>
      </c>
      <c r="AL7" s="6">
        <f>IFERROR('2. CALCUL TAUX OCTROI CV'!$D$12*AL5,0)</f>
        <v>0</v>
      </c>
      <c r="AM7" s="12">
        <f>IFERROR('2. CALCUL TAUX OCTROI CV'!$D$12*AM5,0)</f>
        <v>0</v>
      </c>
      <c r="AO7" s="7"/>
    </row>
    <row r="8" spans="1:41">
      <c r="A8" s="24"/>
      <c r="C8" s="9"/>
      <c r="D8" s="100"/>
      <c r="E8" s="25"/>
      <c r="F8" s="25"/>
      <c r="G8" s="25"/>
      <c r="H8" s="25"/>
      <c r="I8" s="10"/>
      <c r="J8" s="25"/>
      <c r="K8" s="25"/>
      <c r="L8" s="25"/>
      <c r="M8" s="25"/>
      <c r="N8" s="25"/>
      <c r="O8" s="100"/>
      <c r="P8" s="25"/>
      <c r="Q8" s="25"/>
      <c r="R8" s="25"/>
      <c r="S8" s="10"/>
      <c r="T8" s="25"/>
      <c r="U8" s="25"/>
      <c r="V8" s="25"/>
      <c r="W8" s="25"/>
      <c r="X8" s="25"/>
      <c r="Y8" s="100"/>
      <c r="Z8" s="25"/>
      <c r="AA8" s="25"/>
      <c r="AB8" s="25"/>
      <c r="AC8" s="10"/>
      <c r="AD8" s="25"/>
      <c r="AE8" s="25"/>
      <c r="AF8" s="25"/>
      <c r="AG8" s="25"/>
      <c r="AH8" s="25"/>
      <c r="AI8" s="100"/>
      <c r="AJ8" s="25"/>
      <c r="AK8" s="25"/>
      <c r="AL8" s="25"/>
      <c r="AM8" s="10"/>
    </row>
    <row r="9" spans="1:41">
      <c r="A9" s="24" t="s">
        <v>105</v>
      </c>
      <c r="B9" s="4" t="s">
        <v>106</v>
      </c>
      <c r="C9" s="9" t="s">
        <v>107</v>
      </c>
      <c r="D9" s="101">
        <f>'2. CALCUL TAUX OCTROI CV'!D9*'2. CALCUL TAUX OCTROI CV'!D17*D3</f>
        <v>0</v>
      </c>
      <c r="E9" s="6">
        <f>IF(D16&gt;E16,'2. CALCUL TAUX OCTROI CV'!$D$27*'2. CALCUL TAUX OCTROI CV'!$D$9*'3. CALCUL CPMA'!E3,0)+IF(E1&lt;='2. CALCUL TAUX OCTROI CV'!$D$19,-E3*'2. CALCUL TAUX OCTROI CV'!$D$18*'2. CALCUL TAUX OCTROI CV'!$D$17*'2. CALCUL TAUX OCTROI CV'!$D$9/'2. CALCUL TAUX OCTROI CV'!$D$19,0)</f>
        <v>0</v>
      </c>
      <c r="F9" s="6">
        <f>IF(E16&gt;F16,'2. CALCUL TAUX OCTROI CV'!$D$27*'2. CALCUL TAUX OCTROI CV'!$D$9*'3. CALCUL CPMA'!F3,0)+IF(F1&lt;='2. CALCUL TAUX OCTROI CV'!$D$19,-F3*'2. CALCUL TAUX OCTROI CV'!$D$18*'2. CALCUL TAUX OCTROI CV'!$D$17*'2. CALCUL TAUX OCTROI CV'!$D$9/'2. CALCUL TAUX OCTROI CV'!$D$19,0)</f>
        <v>0</v>
      </c>
      <c r="G9" s="6">
        <f>IF(F16&gt;G16,'2. CALCUL TAUX OCTROI CV'!$D$27*'2. CALCUL TAUX OCTROI CV'!$D$9*'3. CALCUL CPMA'!G3,0)+IF(G1&lt;='2. CALCUL TAUX OCTROI CV'!$D$19,-G3*'2. CALCUL TAUX OCTROI CV'!$D$18*'2. CALCUL TAUX OCTROI CV'!$D$17*'2. CALCUL TAUX OCTROI CV'!$D$9/'2. CALCUL TAUX OCTROI CV'!$D$19,0)</f>
        <v>0</v>
      </c>
      <c r="H9" s="6">
        <f>IF(G16&gt;H16,'2. CALCUL TAUX OCTROI CV'!$D$27*'2. CALCUL TAUX OCTROI CV'!$D$9*'3. CALCUL CPMA'!H3,0)+IF(H1&lt;='2. CALCUL TAUX OCTROI CV'!$D$19,-H3*'2. CALCUL TAUX OCTROI CV'!$D$18*'2. CALCUL TAUX OCTROI CV'!$D$17*'2. CALCUL TAUX OCTROI CV'!$D$9/'2. CALCUL TAUX OCTROI CV'!$D$19,0)</f>
        <v>0</v>
      </c>
      <c r="I9" s="12">
        <f>IF(H16&gt;I16,'2. CALCUL TAUX OCTROI CV'!$D$27*'2. CALCUL TAUX OCTROI CV'!$D$9*'3. CALCUL CPMA'!I3,0)+IF(I1&lt;='2. CALCUL TAUX OCTROI CV'!$D$19,-I3*'2. CALCUL TAUX OCTROI CV'!$D$18*'2. CALCUL TAUX OCTROI CV'!$D$17*'2. CALCUL TAUX OCTROI CV'!$D$9/'2. CALCUL TAUX OCTROI CV'!$D$19,0)</f>
        <v>0</v>
      </c>
      <c r="J9" s="6">
        <f>IF(I16&gt;J16,'2. CALCUL TAUX OCTROI CV'!$D$27*'2. CALCUL TAUX OCTROI CV'!$D$9*'3. CALCUL CPMA'!J3,0)+IF(J1&lt;='2. CALCUL TAUX OCTROI CV'!$D$19,-J3*'2. CALCUL TAUX OCTROI CV'!$D$18*'2. CALCUL TAUX OCTROI CV'!$D$17*'2. CALCUL TAUX OCTROI CV'!$D$9/'2. CALCUL TAUX OCTROI CV'!$D$19,0)</f>
        <v>0</v>
      </c>
      <c r="K9" s="6">
        <f>IF(J16&gt;K16,'2. CALCUL TAUX OCTROI CV'!$D$27*'2. CALCUL TAUX OCTROI CV'!$D$9*'3. CALCUL CPMA'!K3,0)+IF(K1&lt;='2. CALCUL TAUX OCTROI CV'!$D$19,-K3*'2. CALCUL TAUX OCTROI CV'!$D$18*'2. CALCUL TAUX OCTROI CV'!$D$17*'2. CALCUL TAUX OCTROI CV'!$D$9/'2. CALCUL TAUX OCTROI CV'!$D$19,0)</f>
        <v>0</v>
      </c>
      <c r="L9" s="6">
        <f>IF(K16&gt;L16,'2. CALCUL TAUX OCTROI CV'!$D$27*'2. CALCUL TAUX OCTROI CV'!$D$9*'3. CALCUL CPMA'!L3,0)+IF(L1&lt;='2. CALCUL TAUX OCTROI CV'!$D$19,-L3*'2. CALCUL TAUX OCTROI CV'!$D$18*'2. CALCUL TAUX OCTROI CV'!$D$17*'2. CALCUL TAUX OCTROI CV'!$D$9/'2. CALCUL TAUX OCTROI CV'!$D$19,0)</f>
        <v>0</v>
      </c>
      <c r="M9" s="6">
        <f>IF(L16&gt;M16,'2. CALCUL TAUX OCTROI CV'!$D$27*'2. CALCUL TAUX OCTROI CV'!$D$9*'3. CALCUL CPMA'!M3,0)+IF(M1&lt;='2. CALCUL TAUX OCTROI CV'!$D$19,-M3*'2. CALCUL TAUX OCTROI CV'!$D$18*'2. CALCUL TAUX OCTROI CV'!$D$17*'2. CALCUL TAUX OCTROI CV'!$D$9/'2. CALCUL TAUX OCTROI CV'!$D$19,0)</f>
        <v>0</v>
      </c>
      <c r="N9" s="6">
        <f>IF(M16&gt;N16,'2. CALCUL TAUX OCTROI CV'!$D$27*'2. CALCUL TAUX OCTROI CV'!$D$9*'3. CALCUL CPMA'!N3,0)+IF(N1&lt;='2. CALCUL TAUX OCTROI CV'!$D$19,-N3*'2. CALCUL TAUX OCTROI CV'!$D$18*'2. CALCUL TAUX OCTROI CV'!$D$17*'2. CALCUL TAUX OCTROI CV'!$D$9/'2. CALCUL TAUX OCTROI CV'!$D$19,0)</f>
        <v>0</v>
      </c>
      <c r="O9" s="101">
        <f>IF(N16&gt;O16,'2. CALCUL TAUX OCTROI CV'!$D$27*'2. CALCUL TAUX OCTROI CV'!$D$9*'3. CALCUL CPMA'!O3,0)+IF(O1&lt;='2. CALCUL TAUX OCTROI CV'!$D$19,-O3*'2. CALCUL TAUX OCTROI CV'!$D$18*'2. CALCUL TAUX OCTROI CV'!$D$17*'2. CALCUL TAUX OCTROI CV'!$D$9/'2. CALCUL TAUX OCTROI CV'!$D$19,0)</f>
        <v>0</v>
      </c>
      <c r="P9" s="6">
        <f>IF(O16&gt;P16,'2. CALCUL TAUX OCTROI CV'!$D$27*'2. CALCUL TAUX OCTROI CV'!$D$9*'3. CALCUL CPMA'!P3,0)+IF(P1&lt;='2. CALCUL TAUX OCTROI CV'!$D$19,-P3*'2. CALCUL TAUX OCTROI CV'!$D$18*'2. CALCUL TAUX OCTROI CV'!$D$17*'2. CALCUL TAUX OCTROI CV'!$D$9/'2. CALCUL TAUX OCTROI CV'!$D$19,0)</f>
        <v>0</v>
      </c>
      <c r="Q9" s="6">
        <f>IF(P16&gt;Q16,'2. CALCUL TAUX OCTROI CV'!$D$27*'2. CALCUL TAUX OCTROI CV'!$D$9*'3. CALCUL CPMA'!Q3,0)+IF(Q1&lt;='2. CALCUL TAUX OCTROI CV'!$D$19,-Q3*'2. CALCUL TAUX OCTROI CV'!$D$18*'2. CALCUL TAUX OCTROI CV'!$D$17*'2. CALCUL TAUX OCTROI CV'!$D$9/'2. CALCUL TAUX OCTROI CV'!$D$19,0)</f>
        <v>0</v>
      </c>
      <c r="R9" s="6">
        <f>IF(Q16&gt;R16,'2. CALCUL TAUX OCTROI CV'!$D$27*'2. CALCUL TAUX OCTROI CV'!$D$9*'3. CALCUL CPMA'!R3,0)+IF(R1&lt;='2. CALCUL TAUX OCTROI CV'!$D$19,-R3*'2. CALCUL TAUX OCTROI CV'!$D$18*'2. CALCUL TAUX OCTROI CV'!$D$17*'2. CALCUL TAUX OCTROI CV'!$D$9/'2. CALCUL TAUX OCTROI CV'!$D$19,0)</f>
        <v>0</v>
      </c>
      <c r="S9" s="12">
        <f>IF(R16&gt;S16,'2. CALCUL TAUX OCTROI CV'!$D$27*'2. CALCUL TAUX OCTROI CV'!$D$9*'3. CALCUL CPMA'!S3,0)+IF(S1&lt;='2. CALCUL TAUX OCTROI CV'!$D$19,-S3*'2. CALCUL TAUX OCTROI CV'!$D$18*'2. CALCUL TAUX OCTROI CV'!$D$17*'2. CALCUL TAUX OCTROI CV'!$D$9/'2. CALCUL TAUX OCTROI CV'!$D$19,0)</f>
        <v>0</v>
      </c>
      <c r="T9" s="6">
        <f>IF(S16&gt;T16,'2. CALCUL TAUX OCTROI CV'!$D$27*'2. CALCUL TAUX OCTROI CV'!$D$9*'3. CALCUL CPMA'!T3,0)+IF(T1&lt;='2. CALCUL TAUX OCTROI CV'!$D$19,-T3*'2. CALCUL TAUX OCTROI CV'!$D$18*'2. CALCUL TAUX OCTROI CV'!$D$17*'2. CALCUL TAUX OCTROI CV'!$D$9/'2. CALCUL TAUX OCTROI CV'!$D$19,0)</f>
        <v>0</v>
      </c>
      <c r="U9" s="6">
        <f>IF(T16&gt;U16,'2. CALCUL TAUX OCTROI CV'!$D$27*'2. CALCUL TAUX OCTROI CV'!$D$9*'3. CALCUL CPMA'!U3,0)+IF(U1&lt;='2. CALCUL TAUX OCTROI CV'!$D$19,-U3*'2. CALCUL TAUX OCTROI CV'!$D$18*'2. CALCUL TAUX OCTROI CV'!$D$17*'2. CALCUL TAUX OCTROI CV'!$D$9/'2. CALCUL TAUX OCTROI CV'!$D$19,0)</f>
        <v>0</v>
      </c>
      <c r="V9" s="6">
        <f>IF(U16&gt;V16,'2. CALCUL TAUX OCTROI CV'!$D$27*'2. CALCUL TAUX OCTROI CV'!$D$9*'3. CALCUL CPMA'!V3,0)+IF(V1&lt;='2. CALCUL TAUX OCTROI CV'!$D$19,-V3*'2. CALCUL TAUX OCTROI CV'!$D$18*'2. CALCUL TAUX OCTROI CV'!$D$17*'2. CALCUL TAUX OCTROI CV'!$D$9/'2. CALCUL TAUX OCTROI CV'!$D$19,0)</f>
        <v>0</v>
      </c>
      <c r="W9" s="6">
        <f>IF(V16&gt;W16,'2. CALCUL TAUX OCTROI CV'!$D$27*'2. CALCUL TAUX OCTROI CV'!$D$9*'3. CALCUL CPMA'!W3,0)+IF(W1&lt;='2. CALCUL TAUX OCTROI CV'!$D$19,-W3*'2. CALCUL TAUX OCTROI CV'!$D$18*'2. CALCUL TAUX OCTROI CV'!$D$17*'2. CALCUL TAUX OCTROI CV'!$D$9/'2. CALCUL TAUX OCTROI CV'!$D$19,0)</f>
        <v>0</v>
      </c>
      <c r="X9" s="6">
        <f>IF(W16&gt;X16,'2. CALCUL TAUX OCTROI CV'!$D$27*'2. CALCUL TAUX OCTROI CV'!$D$9*'3. CALCUL CPMA'!X3,0)+IF(X1&lt;='2. CALCUL TAUX OCTROI CV'!$D$19,-X3*'2. CALCUL TAUX OCTROI CV'!$D$18*'2. CALCUL TAUX OCTROI CV'!$D$17*'2. CALCUL TAUX OCTROI CV'!$D$9/'2. CALCUL TAUX OCTROI CV'!$D$19,0)</f>
        <v>0</v>
      </c>
      <c r="Y9" s="101">
        <f>IF(X16&gt;Y16,'2. CALCUL TAUX OCTROI CV'!$D$27*'2. CALCUL TAUX OCTROI CV'!$D$9*'3. CALCUL CPMA'!Y3,0)+IF(Y1&lt;='2. CALCUL TAUX OCTROI CV'!$D$19,-Y3*'2. CALCUL TAUX OCTROI CV'!$D$18*'2. CALCUL TAUX OCTROI CV'!$D$17*'2. CALCUL TAUX OCTROI CV'!$D$9/'2. CALCUL TAUX OCTROI CV'!$D$19,0)</f>
        <v>0</v>
      </c>
      <c r="Z9" s="6">
        <f>IF(Y16&gt;Z16,'2. CALCUL TAUX OCTROI CV'!$D$27*'2. CALCUL TAUX OCTROI CV'!$D$9*'3. CALCUL CPMA'!Z3,0)+IF(Z1&lt;='2. CALCUL TAUX OCTROI CV'!$D$19,-Z3*'2. CALCUL TAUX OCTROI CV'!$D$18*'2. CALCUL TAUX OCTROI CV'!$D$17*'2. CALCUL TAUX OCTROI CV'!$D$9/'2. CALCUL TAUX OCTROI CV'!$D$19,0)</f>
        <v>0</v>
      </c>
      <c r="AA9" s="6">
        <f>IF(Z16&gt;AA16,'2. CALCUL TAUX OCTROI CV'!$D$27*'2. CALCUL TAUX OCTROI CV'!$D$9*'3. CALCUL CPMA'!AA3,0)+IF(AA1&lt;='2. CALCUL TAUX OCTROI CV'!$D$19,-AA3*'2. CALCUL TAUX OCTROI CV'!$D$18*'2. CALCUL TAUX OCTROI CV'!$D$17*'2. CALCUL TAUX OCTROI CV'!$D$9/'2. CALCUL TAUX OCTROI CV'!$D$19,0)</f>
        <v>0</v>
      </c>
      <c r="AB9" s="6">
        <f>IF(AA16&gt;AB16,'2. CALCUL TAUX OCTROI CV'!$D$27*'2. CALCUL TAUX OCTROI CV'!$D$9*'3. CALCUL CPMA'!AB3,0)+IF(AB1&lt;='2. CALCUL TAUX OCTROI CV'!$D$19,-AB3*'2. CALCUL TAUX OCTROI CV'!$D$18*'2. CALCUL TAUX OCTROI CV'!$D$17*'2. CALCUL TAUX OCTROI CV'!$D$9/'2. CALCUL TAUX OCTROI CV'!$D$19,0)</f>
        <v>0</v>
      </c>
      <c r="AC9" s="12">
        <f>IF(AB16&gt;AC16,'2. CALCUL TAUX OCTROI CV'!$D$27*'2. CALCUL TAUX OCTROI CV'!$D$9*'3. CALCUL CPMA'!AC3,0)+IF(AC1&lt;='2. CALCUL TAUX OCTROI CV'!$D$19,-AC3*'2. CALCUL TAUX OCTROI CV'!$D$18*'2. CALCUL TAUX OCTROI CV'!$D$17*'2. CALCUL TAUX OCTROI CV'!$D$9/'2. CALCUL TAUX OCTROI CV'!$D$19,0)</f>
        <v>0</v>
      </c>
      <c r="AD9" s="6">
        <f>IF(AC16&gt;AD16,'2. CALCUL TAUX OCTROI CV'!$D$27*'2. CALCUL TAUX OCTROI CV'!$D$9*'3. CALCUL CPMA'!AD3,0)+IF(AD1&lt;='2. CALCUL TAUX OCTROI CV'!$D$19,-AD3*'2. CALCUL TAUX OCTROI CV'!$D$18*'2. CALCUL TAUX OCTROI CV'!$D$17*'2. CALCUL TAUX OCTROI CV'!$D$9/'2. CALCUL TAUX OCTROI CV'!$D$19,0)</f>
        <v>0</v>
      </c>
      <c r="AE9" s="6">
        <f>IF(AD16&gt;AE16,'2. CALCUL TAUX OCTROI CV'!$D$27*'2. CALCUL TAUX OCTROI CV'!$D$9*'3. CALCUL CPMA'!AE3,0)+IF(AE1&lt;='2. CALCUL TAUX OCTROI CV'!$D$19,-AE3*'2. CALCUL TAUX OCTROI CV'!$D$18*'2. CALCUL TAUX OCTROI CV'!$D$17*'2. CALCUL TAUX OCTROI CV'!$D$9/'2. CALCUL TAUX OCTROI CV'!$D$19,0)</f>
        <v>0</v>
      </c>
      <c r="AF9" s="6">
        <f>IF(AE16&gt;AF16,'2. CALCUL TAUX OCTROI CV'!$D$27*'2. CALCUL TAUX OCTROI CV'!$D$9*'3. CALCUL CPMA'!AF3,0)+IF(AF1&lt;='2. CALCUL TAUX OCTROI CV'!$D$19,-AF3*'2. CALCUL TAUX OCTROI CV'!$D$18*'2. CALCUL TAUX OCTROI CV'!$D$17*'2. CALCUL TAUX OCTROI CV'!$D$9/'2. CALCUL TAUX OCTROI CV'!$D$19,0)</f>
        <v>0</v>
      </c>
      <c r="AG9" s="6">
        <f>IF(AF16&gt;AG16,'2. CALCUL TAUX OCTROI CV'!$D$27*'2. CALCUL TAUX OCTROI CV'!$D$9*'3. CALCUL CPMA'!AG3,0)+IF(AG1&lt;='2. CALCUL TAUX OCTROI CV'!$D$19,-AG3*'2. CALCUL TAUX OCTROI CV'!$D$18*'2. CALCUL TAUX OCTROI CV'!$D$17*'2. CALCUL TAUX OCTROI CV'!$D$9/'2. CALCUL TAUX OCTROI CV'!$D$19,0)</f>
        <v>0</v>
      </c>
      <c r="AH9" s="6">
        <f>IF(AG16&gt;AH16,'2. CALCUL TAUX OCTROI CV'!$D$27*'2. CALCUL TAUX OCTROI CV'!$D$9*'3. CALCUL CPMA'!AH3,0)+IF(AH1&lt;='2. CALCUL TAUX OCTROI CV'!$D$19,-AH3*'2. CALCUL TAUX OCTROI CV'!$D$18*'2. CALCUL TAUX OCTROI CV'!$D$17*'2. CALCUL TAUX OCTROI CV'!$D$9/'2. CALCUL TAUX OCTROI CV'!$D$19,0)</f>
        <v>0</v>
      </c>
      <c r="AI9" s="101">
        <f>IF(AH16&gt;AI16,'2. CALCUL TAUX OCTROI CV'!$D$27*'2. CALCUL TAUX OCTROI CV'!$D$9*'3. CALCUL CPMA'!AI3,0)+IF(AI1&lt;='2. CALCUL TAUX OCTROI CV'!$D$19,-AI3*'2. CALCUL TAUX OCTROI CV'!$D$18*'2. CALCUL TAUX OCTROI CV'!$D$17*'2. CALCUL TAUX OCTROI CV'!$D$9/'2. CALCUL TAUX OCTROI CV'!$D$19,0)</f>
        <v>0</v>
      </c>
      <c r="AJ9" s="6">
        <f>IF(AI16&gt;AJ16,'2. CALCUL TAUX OCTROI CV'!$D$27*'2. CALCUL TAUX OCTROI CV'!$D$9*'3. CALCUL CPMA'!AJ3,0)+IF(AJ1&lt;='2. CALCUL TAUX OCTROI CV'!$D$19,-AJ3*'2. CALCUL TAUX OCTROI CV'!$D$18*'2. CALCUL TAUX OCTROI CV'!$D$17*'2. CALCUL TAUX OCTROI CV'!$D$9/'2. CALCUL TAUX OCTROI CV'!$D$19,0)</f>
        <v>0</v>
      </c>
      <c r="AK9" s="6">
        <f>IF(AJ16&gt;AK16,'2. CALCUL TAUX OCTROI CV'!$D$27*'2. CALCUL TAUX OCTROI CV'!$D$9*'3. CALCUL CPMA'!AK3,0)+IF(AK1&lt;='2. CALCUL TAUX OCTROI CV'!$D$19,-AK3*'2. CALCUL TAUX OCTROI CV'!$D$18*'2. CALCUL TAUX OCTROI CV'!$D$17*'2. CALCUL TAUX OCTROI CV'!$D$9/'2. CALCUL TAUX OCTROI CV'!$D$19,0)</f>
        <v>0</v>
      </c>
      <c r="AL9" s="6">
        <f>IF(AK16&gt;AL16,'2. CALCUL TAUX OCTROI CV'!$D$27*'2. CALCUL TAUX OCTROI CV'!$D$9*'3. CALCUL CPMA'!AL3,0)+IF(AL1&lt;='2. CALCUL TAUX OCTROI CV'!$D$19,-AL3*'2. CALCUL TAUX OCTROI CV'!$D$18*'2. CALCUL TAUX OCTROI CV'!$D$17*'2. CALCUL TAUX OCTROI CV'!$D$9/'2. CALCUL TAUX OCTROI CV'!$D$19,0)</f>
        <v>0</v>
      </c>
      <c r="AM9" s="12">
        <f>IF(AL16&gt;AM16,'2. CALCUL TAUX OCTROI CV'!$D$27*'2. CALCUL TAUX OCTROI CV'!$D$9*'3. CALCUL CPMA'!AM3,0)+IF(AM1&lt;='2. CALCUL TAUX OCTROI CV'!$D$19,-AM3*'2. CALCUL TAUX OCTROI CV'!$D$18*'2. CALCUL TAUX OCTROI CV'!$D$17*'2. CALCUL TAUX OCTROI CV'!$D$9/'2. CALCUL TAUX OCTROI CV'!$D$19,0)</f>
        <v>0</v>
      </c>
    </row>
    <row r="10" spans="1:41">
      <c r="A10" s="24" t="s">
        <v>109</v>
      </c>
      <c r="B10" s="4" t="s">
        <v>110</v>
      </c>
      <c r="C10" s="9" t="s">
        <v>107</v>
      </c>
      <c r="D10" s="101">
        <v>0</v>
      </c>
      <c r="E10" s="6">
        <f>E3*'2. CALCUL TAUX OCTROI CV'!$D$20*'2. CALCUL TAUX OCTROI CV'!$D$9*(1+'2. CALCUL TAUX OCTROI CV'!$D$41)^(E1-1)</f>
        <v>0</v>
      </c>
      <c r="F10" s="6">
        <f>F3*'2. CALCUL TAUX OCTROI CV'!$D$20*'2. CALCUL TAUX OCTROI CV'!$D$9*(1+'2. CALCUL TAUX OCTROI CV'!$D$41)^(F1-1)</f>
        <v>0</v>
      </c>
      <c r="G10" s="6">
        <f>G3*'2. CALCUL TAUX OCTROI CV'!$D$20*'2. CALCUL TAUX OCTROI CV'!$D$9*(1+'2. CALCUL TAUX OCTROI CV'!$D$41)^(G1-1)</f>
        <v>0</v>
      </c>
      <c r="H10" s="6">
        <f>H3*'2. CALCUL TAUX OCTROI CV'!$D$20*'2. CALCUL TAUX OCTROI CV'!$D$9*(1+'2. CALCUL TAUX OCTROI CV'!$D$41)^(H1-1)</f>
        <v>0</v>
      </c>
      <c r="I10" s="12">
        <f>I3*'2. CALCUL TAUX OCTROI CV'!$D$20*'2. CALCUL TAUX OCTROI CV'!$D$9*(1+'2. CALCUL TAUX OCTROI CV'!$D$41)^(I1-1)</f>
        <v>0</v>
      </c>
      <c r="J10" s="6">
        <f>J3*'2. CALCUL TAUX OCTROI CV'!$D$20*'2. CALCUL TAUX OCTROI CV'!$D$9*(1+'2. CALCUL TAUX OCTROI CV'!$D$41)^(J1-1)</f>
        <v>0</v>
      </c>
      <c r="K10" s="6">
        <f>K3*'2. CALCUL TAUX OCTROI CV'!$D$20*'2. CALCUL TAUX OCTROI CV'!$D$9*(1+'2. CALCUL TAUX OCTROI CV'!$D$41)^(K1-1)</f>
        <v>0</v>
      </c>
      <c r="L10" s="6">
        <f>L3*'2. CALCUL TAUX OCTROI CV'!$D$20*'2. CALCUL TAUX OCTROI CV'!$D$9*(1+'2. CALCUL TAUX OCTROI CV'!$D$41)^(L1-1)</f>
        <v>0</v>
      </c>
      <c r="M10" s="6">
        <f>M3*'2. CALCUL TAUX OCTROI CV'!$D$20*'2. CALCUL TAUX OCTROI CV'!$D$9*(1+'2. CALCUL TAUX OCTROI CV'!$D$41)^(M1-1)</f>
        <v>0</v>
      </c>
      <c r="N10" s="6">
        <f>N3*'2. CALCUL TAUX OCTROI CV'!$D$20*'2. CALCUL TAUX OCTROI CV'!$D$9*(1+'2. CALCUL TAUX OCTROI CV'!$D$41)^(N1-1)</f>
        <v>0</v>
      </c>
      <c r="O10" s="101">
        <f>O3*'2. CALCUL TAUX OCTROI CV'!$D$20*'2. CALCUL TAUX OCTROI CV'!$D$9*(1+'2. CALCUL TAUX OCTROI CV'!$D$41)^(O1-1)</f>
        <v>0</v>
      </c>
      <c r="P10" s="6">
        <f>P3*'2. CALCUL TAUX OCTROI CV'!$D$20*'2. CALCUL TAUX OCTROI CV'!$D$9*(1+'2. CALCUL TAUX OCTROI CV'!$D$41)^(P1-1)</f>
        <v>0</v>
      </c>
      <c r="Q10" s="6">
        <f>Q3*'2. CALCUL TAUX OCTROI CV'!$D$20*'2. CALCUL TAUX OCTROI CV'!$D$9*(1+'2. CALCUL TAUX OCTROI CV'!$D$41)^(Q1-1)</f>
        <v>0</v>
      </c>
      <c r="R10" s="6">
        <f>R3*'2. CALCUL TAUX OCTROI CV'!$D$20*'2. CALCUL TAUX OCTROI CV'!$D$9*(1+'2. CALCUL TAUX OCTROI CV'!$D$41)^(R1-1)</f>
        <v>0</v>
      </c>
      <c r="S10" s="12">
        <f>S3*'2. CALCUL TAUX OCTROI CV'!$D$20*'2. CALCUL TAUX OCTROI CV'!$D$9*(1+'2. CALCUL TAUX OCTROI CV'!$D$41)^(S1-1)</f>
        <v>0</v>
      </c>
      <c r="T10" s="6">
        <f>T3*'2. CALCUL TAUX OCTROI CV'!$D$20*'2. CALCUL TAUX OCTROI CV'!$D$9*(1+'2. CALCUL TAUX OCTROI CV'!$D$41)^(T1-1)</f>
        <v>0</v>
      </c>
      <c r="U10" s="6">
        <f>U3*'2. CALCUL TAUX OCTROI CV'!$D$20*'2. CALCUL TAUX OCTROI CV'!$D$9*(1+'2. CALCUL TAUX OCTROI CV'!$D$41)^(U1-1)</f>
        <v>0</v>
      </c>
      <c r="V10" s="6">
        <f>V3*'2. CALCUL TAUX OCTROI CV'!$D$20*'2. CALCUL TAUX OCTROI CV'!$D$9*(1+'2. CALCUL TAUX OCTROI CV'!$D$41)^(V1-1)</f>
        <v>0</v>
      </c>
      <c r="W10" s="6">
        <f>W3*'2. CALCUL TAUX OCTROI CV'!$D$20*'2. CALCUL TAUX OCTROI CV'!$D$9*(1+'2. CALCUL TAUX OCTROI CV'!$D$41)^(W1-1)</f>
        <v>0</v>
      </c>
      <c r="X10" s="6">
        <f>X3*'2. CALCUL TAUX OCTROI CV'!$D$20*'2. CALCUL TAUX OCTROI CV'!$D$9*(1+'2. CALCUL TAUX OCTROI CV'!$D$41)^(X1-1)</f>
        <v>0</v>
      </c>
      <c r="Y10" s="101">
        <f>Y3*'2. CALCUL TAUX OCTROI CV'!$D$20*'2. CALCUL TAUX OCTROI CV'!$D$9*(1+'2. CALCUL TAUX OCTROI CV'!$D$41)^(Y1-1)</f>
        <v>0</v>
      </c>
      <c r="Z10" s="6">
        <f>Z3*'2. CALCUL TAUX OCTROI CV'!$D$20*'2. CALCUL TAUX OCTROI CV'!$D$9*(1+'2. CALCUL TAUX OCTROI CV'!$D$41)^(Z1-1)</f>
        <v>0</v>
      </c>
      <c r="AA10" s="6">
        <f>AA3*'2. CALCUL TAUX OCTROI CV'!$D$20*'2. CALCUL TAUX OCTROI CV'!$D$9*(1+'2. CALCUL TAUX OCTROI CV'!$D$41)^(AA1-1)</f>
        <v>0</v>
      </c>
      <c r="AB10" s="6">
        <f>AB3*'2. CALCUL TAUX OCTROI CV'!$D$20*'2. CALCUL TAUX OCTROI CV'!$D$9*(1+'2. CALCUL TAUX OCTROI CV'!$D$41)^(AB1-1)</f>
        <v>0</v>
      </c>
      <c r="AC10" s="12">
        <f>AC3*'2. CALCUL TAUX OCTROI CV'!$D$20*'2. CALCUL TAUX OCTROI CV'!$D$9*(1+'2. CALCUL TAUX OCTROI CV'!$D$41)^(AC1-1)</f>
        <v>0</v>
      </c>
      <c r="AD10" s="6">
        <f>AD3*'2. CALCUL TAUX OCTROI CV'!$D$20*'2. CALCUL TAUX OCTROI CV'!$D$9*(1+'2. CALCUL TAUX OCTROI CV'!$D$41)^(AD1-1)</f>
        <v>0</v>
      </c>
      <c r="AE10" s="6">
        <f>AE3*'2. CALCUL TAUX OCTROI CV'!$D$20*'2. CALCUL TAUX OCTROI CV'!$D$9*(1+'2. CALCUL TAUX OCTROI CV'!$D$41)^(AE1-1)</f>
        <v>0</v>
      </c>
      <c r="AF10" s="6">
        <f>AF3*'2. CALCUL TAUX OCTROI CV'!$D$20*'2. CALCUL TAUX OCTROI CV'!$D$9*(1+'2. CALCUL TAUX OCTROI CV'!$D$41)^(AF1-1)</f>
        <v>0</v>
      </c>
      <c r="AG10" s="6">
        <f>AG3*'2. CALCUL TAUX OCTROI CV'!$D$20*'2. CALCUL TAUX OCTROI CV'!$D$9*(1+'2. CALCUL TAUX OCTROI CV'!$D$41)^(AG1-1)</f>
        <v>0</v>
      </c>
      <c r="AH10" s="6">
        <f>AH3*'2. CALCUL TAUX OCTROI CV'!$D$20*'2. CALCUL TAUX OCTROI CV'!$D$9*(1+'2. CALCUL TAUX OCTROI CV'!$D$41)^(AH1-1)</f>
        <v>0</v>
      </c>
      <c r="AI10" s="101">
        <f>AI3*'2. CALCUL TAUX OCTROI CV'!$D$20*'2. CALCUL TAUX OCTROI CV'!$D$9*(1+'2. CALCUL TAUX OCTROI CV'!$D$41)^(AI1-1)</f>
        <v>0</v>
      </c>
      <c r="AJ10" s="6">
        <f>AJ3*'2. CALCUL TAUX OCTROI CV'!$D$20*'2. CALCUL TAUX OCTROI CV'!$D$9*(1+'2. CALCUL TAUX OCTROI CV'!$D$41)^(AJ1-1)</f>
        <v>0</v>
      </c>
      <c r="AK10" s="6">
        <f>AK3*'2. CALCUL TAUX OCTROI CV'!$D$20*'2. CALCUL TAUX OCTROI CV'!$D$9*(1+'2. CALCUL TAUX OCTROI CV'!$D$41)^(AK1-1)</f>
        <v>0</v>
      </c>
      <c r="AL10" s="6">
        <f>AL3*'2. CALCUL TAUX OCTROI CV'!$D$20*'2. CALCUL TAUX OCTROI CV'!$D$9*(1+'2. CALCUL TAUX OCTROI CV'!$D$41)^(AL1-1)</f>
        <v>0</v>
      </c>
      <c r="AM10" s="12">
        <f>AM3*'2. CALCUL TAUX OCTROI CV'!$D$20*'2. CALCUL TAUX OCTROI CV'!$D$9*(1+'2. CALCUL TAUX OCTROI CV'!$D$41)^(AM1-1)</f>
        <v>0</v>
      </c>
    </row>
    <row r="11" spans="1:41">
      <c r="A11" s="24" t="s">
        <v>111</v>
      </c>
      <c r="B11" s="4" t="s">
        <v>112</v>
      </c>
      <c r="C11" s="9" t="s">
        <v>107</v>
      </c>
      <c r="D11" s="101">
        <v>0</v>
      </c>
      <c r="E11" s="6">
        <f>IFERROR(E3*'2. CALCUL TAUX OCTROI CV'!$D$21*E5*(1+'2. CALCUL TAUX OCTROI CV'!$D$39)^(E1-1),0)</f>
        <v>0</v>
      </c>
      <c r="F11" s="6">
        <f>IFERROR(F3*'2. CALCUL TAUX OCTROI CV'!$D$21*F5*(1+'2. CALCUL TAUX OCTROI CV'!$D$39)^(F1-1),0)</f>
        <v>0</v>
      </c>
      <c r="G11" s="6">
        <f>IFERROR(G3*'2. CALCUL TAUX OCTROI CV'!$D$21*G5*(1+'2. CALCUL TAUX OCTROI CV'!$D$39)^(G1-1),0)</f>
        <v>0</v>
      </c>
      <c r="H11" s="6">
        <f>IFERROR(H3*'2. CALCUL TAUX OCTROI CV'!$D$21*H5*(1+'2. CALCUL TAUX OCTROI CV'!$D$39)^(H1-1),0)</f>
        <v>0</v>
      </c>
      <c r="I11" s="12">
        <f>IFERROR(I3*'2. CALCUL TAUX OCTROI CV'!$D$21*I5*(1+'2. CALCUL TAUX OCTROI CV'!$D$39)^(I1-1),0)</f>
        <v>0</v>
      </c>
      <c r="J11" s="6">
        <f>IFERROR(J3*'2. CALCUL TAUX OCTROI CV'!$D$21*J5*(1+'2. CALCUL TAUX OCTROI CV'!$D$39)^(J1-1),0)</f>
        <v>0</v>
      </c>
      <c r="K11" s="6">
        <f>IFERROR(K3*'2. CALCUL TAUX OCTROI CV'!$D$21*K5*(1+'2. CALCUL TAUX OCTROI CV'!$D$39)^(K1-1),0)</f>
        <v>0</v>
      </c>
      <c r="L11" s="6">
        <f>IFERROR(L3*'2. CALCUL TAUX OCTROI CV'!$D$21*L5*(1+'2. CALCUL TAUX OCTROI CV'!$D$39)^(L1-1),0)</f>
        <v>0</v>
      </c>
      <c r="M11" s="6">
        <f>IFERROR(M3*'2. CALCUL TAUX OCTROI CV'!$D$21*M5*(1+'2. CALCUL TAUX OCTROI CV'!$D$39)^(M1-1),0)</f>
        <v>0</v>
      </c>
      <c r="N11" s="6">
        <f>IFERROR(N3*'2. CALCUL TAUX OCTROI CV'!$D$21*N5*(1+'2. CALCUL TAUX OCTROI CV'!$D$39)^(N1-1),0)</f>
        <v>0</v>
      </c>
      <c r="O11" s="101">
        <f>IFERROR(O3*'2. CALCUL TAUX OCTROI CV'!$D$21*O5*(1+'2. CALCUL TAUX OCTROI CV'!$D$39)^(O1-1),0)</f>
        <v>0</v>
      </c>
      <c r="P11" s="6">
        <f>IFERROR(P3*'2. CALCUL TAUX OCTROI CV'!$D$21*P5*(1+'2. CALCUL TAUX OCTROI CV'!$D$39)^(P1-1),0)</f>
        <v>0</v>
      </c>
      <c r="Q11" s="6">
        <f>IFERROR(Q3*'2. CALCUL TAUX OCTROI CV'!$D$21*Q5*(1+'2. CALCUL TAUX OCTROI CV'!$D$39)^(Q1-1),0)</f>
        <v>0</v>
      </c>
      <c r="R11" s="6">
        <f>IFERROR(R3*'2. CALCUL TAUX OCTROI CV'!$D$21*R5*(1+'2. CALCUL TAUX OCTROI CV'!$D$39)^(R1-1),0)</f>
        <v>0</v>
      </c>
      <c r="S11" s="12">
        <f>IFERROR(S3*'2. CALCUL TAUX OCTROI CV'!$D$21*S5*(1+'2. CALCUL TAUX OCTROI CV'!$D$39)^(S1-1),0)</f>
        <v>0</v>
      </c>
      <c r="T11" s="6">
        <f>IFERROR(T3*'2. CALCUL TAUX OCTROI CV'!$D$21*T5*(1+'2. CALCUL TAUX OCTROI CV'!$D$39)^(T1-1),0)</f>
        <v>0</v>
      </c>
      <c r="U11" s="6">
        <f>IFERROR(U3*'2. CALCUL TAUX OCTROI CV'!$D$21*U5*(1+'2. CALCUL TAUX OCTROI CV'!$D$39)^(U1-1),0)</f>
        <v>0</v>
      </c>
      <c r="V11" s="6">
        <f>IFERROR(V3*'2. CALCUL TAUX OCTROI CV'!$D$21*V5*(1+'2. CALCUL TAUX OCTROI CV'!$D$39)^(V1-1),0)</f>
        <v>0</v>
      </c>
      <c r="W11" s="6">
        <f>IFERROR(W3*'2. CALCUL TAUX OCTROI CV'!$D$21*W5*(1+'2. CALCUL TAUX OCTROI CV'!$D$39)^(W1-1),0)</f>
        <v>0</v>
      </c>
      <c r="X11" s="6">
        <f>IFERROR(X3*'2. CALCUL TAUX OCTROI CV'!$D$21*X5*(1+'2. CALCUL TAUX OCTROI CV'!$D$39)^(X1-1),0)</f>
        <v>0</v>
      </c>
      <c r="Y11" s="101">
        <f>IFERROR(Y3*'2. CALCUL TAUX OCTROI CV'!$D$21*Y5*(1+'2. CALCUL TAUX OCTROI CV'!$D$39)^(Y1-1),0)</f>
        <v>0</v>
      </c>
      <c r="Z11" s="6">
        <f>IFERROR(Z3*'2. CALCUL TAUX OCTROI CV'!$D$21*Z5*(1+'2. CALCUL TAUX OCTROI CV'!$D$39)^(Z1-1),0)</f>
        <v>0</v>
      </c>
      <c r="AA11" s="6">
        <f>IFERROR(AA3*'2. CALCUL TAUX OCTROI CV'!$D$21*AA5*(1+'2. CALCUL TAUX OCTROI CV'!$D$39)^(AA1-1),0)</f>
        <v>0</v>
      </c>
      <c r="AB11" s="6">
        <f>IFERROR(AB3*'2. CALCUL TAUX OCTROI CV'!$D$21*AB5*(1+'2. CALCUL TAUX OCTROI CV'!$D$39)^(AB1-1),0)</f>
        <v>0</v>
      </c>
      <c r="AC11" s="12">
        <f>IFERROR(AC3*'2. CALCUL TAUX OCTROI CV'!$D$21*AC5*(1+'2. CALCUL TAUX OCTROI CV'!$D$39)^(AC1-1),0)</f>
        <v>0</v>
      </c>
      <c r="AD11" s="6">
        <f>IFERROR(AD3*'2. CALCUL TAUX OCTROI CV'!$D$21*AD5*(1+'2. CALCUL TAUX OCTROI CV'!$D$39)^(AD1-1),0)</f>
        <v>0</v>
      </c>
      <c r="AE11" s="6">
        <f>IFERROR(AE3*'2. CALCUL TAUX OCTROI CV'!$D$21*AE5*(1+'2. CALCUL TAUX OCTROI CV'!$D$39)^(AE1-1),0)</f>
        <v>0</v>
      </c>
      <c r="AF11" s="6">
        <f>IFERROR(AF3*'2. CALCUL TAUX OCTROI CV'!$D$21*AF5*(1+'2. CALCUL TAUX OCTROI CV'!$D$39)^(AF1-1),0)</f>
        <v>0</v>
      </c>
      <c r="AG11" s="6">
        <f>IFERROR(AG3*'2. CALCUL TAUX OCTROI CV'!$D$21*AG5*(1+'2. CALCUL TAUX OCTROI CV'!$D$39)^(AG1-1),0)</f>
        <v>0</v>
      </c>
      <c r="AH11" s="6">
        <f>IFERROR(AH3*'2. CALCUL TAUX OCTROI CV'!$D$21*AH5*(1+'2. CALCUL TAUX OCTROI CV'!$D$39)^(AH1-1),0)</f>
        <v>0</v>
      </c>
      <c r="AI11" s="101">
        <f>IFERROR(AI3*'2. CALCUL TAUX OCTROI CV'!$D$21*AI5*(1+'2. CALCUL TAUX OCTROI CV'!$D$39)^(AI1-1),0)</f>
        <v>0</v>
      </c>
      <c r="AJ11" s="6">
        <f>IFERROR(AJ3*'2. CALCUL TAUX OCTROI CV'!$D$21*AJ5*(1+'2. CALCUL TAUX OCTROI CV'!$D$39)^(AJ1-1),0)</f>
        <v>0</v>
      </c>
      <c r="AK11" s="6">
        <f>IFERROR(AK3*'2. CALCUL TAUX OCTROI CV'!$D$21*AK5*(1+'2. CALCUL TAUX OCTROI CV'!$D$39)^(AK1-1),0)</f>
        <v>0</v>
      </c>
      <c r="AL11" s="6">
        <f>IFERROR(AL3*'2. CALCUL TAUX OCTROI CV'!$D$21*AL5*(1+'2. CALCUL TAUX OCTROI CV'!$D$39)^(AL1-1),0)</f>
        <v>0</v>
      </c>
      <c r="AM11" s="12">
        <f>IFERROR(AM3*'2. CALCUL TAUX OCTROI CV'!$D$21*AM5*(1+'2. CALCUL TAUX OCTROI CV'!$D$39)^(AM1-1),0)</f>
        <v>0</v>
      </c>
      <c r="AO11" s="7"/>
    </row>
    <row r="12" spans="1:41">
      <c r="A12" s="24" t="s">
        <v>113</v>
      </c>
      <c r="B12" s="4" t="s">
        <v>114</v>
      </c>
      <c r="C12" s="9" t="s">
        <v>107</v>
      </c>
      <c r="D12" s="101">
        <v>0</v>
      </c>
      <c r="E12" s="6">
        <f>IFERROR(-E3*'2. CALCUL TAUX OCTROI CV'!$D$25*E7*(1+'2. CALCUL TAUX OCTROI CV'!$D$40)^(E1-1),0)</f>
        <v>0</v>
      </c>
      <c r="F12" s="6">
        <f>IFERROR(-F3*'2. CALCUL TAUX OCTROI CV'!$D$25*F7*(1+'2. CALCUL TAUX OCTROI CV'!$D$40)^(F1-1),0)</f>
        <v>0</v>
      </c>
      <c r="G12" s="6">
        <f>IFERROR(-G3*'2. CALCUL TAUX OCTROI CV'!$D$25*G7*(1+'2. CALCUL TAUX OCTROI CV'!$D$40)^(G1-1),0)</f>
        <v>0</v>
      </c>
      <c r="H12" s="6">
        <f>IFERROR(-H3*'2. CALCUL TAUX OCTROI CV'!$D$25*H7*(1+'2. CALCUL TAUX OCTROI CV'!$D$40)^(H1-1),0)</f>
        <v>0</v>
      </c>
      <c r="I12" s="12">
        <f>IFERROR(-I3*'2. CALCUL TAUX OCTROI CV'!$D$25*I7*(1+'2. CALCUL TAUX OCTROI CV'!$D$40)^(I1-1),0)</f>
        <v>0</v>
      </c>
      <c r="J12" s="6">
        <f>IFERROR(-J3*'2. CALCUL TAUX OCTROI CV'!$D$25*J7*(1+'2. CALCUL TAUX OCTROI CV'!$D$40)^(J1-1),0)</f>
        <v>0</v>
      </c>
      <c r="K12" s="6">
        <f>IFERROR(-K3*'2. CALCUL TAUX OCTROI CV'!$D$25*K7*(1+'2. CALCUL TAUX OCTROI CV'!$D$40)^(K1-1),0)</f>
        <v>0</v>
      </c>
      <c r="L12" s="6">
        <f>IFERROR(-L3*'2. CALCUL TAUX OCTROI CV'!$D$25*L7*(1+'2. CALCUL TAUX OCTROI CV'!$D$40)^(L1-1),0)</f>
        <v>0</v>
      </c>
      <c r="M12" s="6">
        <f>IFERROR(-M3*'2. CALCUL TAUX OCTROI CV'!$D$25*M7*(1+'2. CALCUL TAUX OCTROI CV'!$D$40)^(M1-1),0)</f>
        <v>0</v>
      </c>
      <c r="N12" s="6">
        <f>IFERROR(-N3*'2. CALCUL TAUX OCTROI CV'!$D$25*N7*(1+'2. CALCUL TAUX OCTROI CV'!$D$40)^(N1-1),0)</f>
        <v>0</v>
      </c>
      <c r="O12" s="101">
        <f>IFERROR(-O3*'2. CALCUL TAUX OCTROI CV'!$D$25*O7*(1+'2. CALCUL TAUX OCTROI CV'!$D$40)^(O1-1),0)</f>
        <v>0</v>
      </c>
      <c r="P12" s="6">
        <f>IFERROR(-P3*'2. CALCUL TAUX OCTROI CV'!$D$25*P7*(1+'2. CALCUL TAUX OCTROI CV'!$D$40)^(P1-1),0)</f>
        <v>0</v>
      </c>
      <c r="Q12" s="6">
        <f>IFERROR(-Q3*'2. CALCUL TAUX OCTROI CV'!$D$25*Q7*(1+'2. CALCUL TAUX OCTROI CV'!$D$40)^(Q1-1),0)</f>
        <v>0</v>
      </c>
      <c r="R12" s="6">
        <f>IFERROR(-R3*'2. CALCUL TAUX OCTROI CV'!$D$25*R7*(1+'2. CALCUL TAUX OCTROI CV'!$D$40)^(R1-1),0)</f>
        <v>0</v>
      </c>
      <c r="S12" s="12">
        <f>IFERROR(-S3*'2. CALCUL TAUX OCTROI CV'!$D$25*S7*(1+'2. CALCUL TAUX OCTROI CV'!$D$40)^(S1-1),0)</f>
        <v>0</v>
      </c>
      <c r="T12" s="6">
        <f>IFERROR(-T3*'2. CALCUL TAUX OCTROI CV'!$D$25*T7*(1+'2. CALCUL TAUX OCTROI CV'!$D$40)^(T1-1),0)</f>
        <v>0</v>
      </c>
      <c r="U12" s="6">
        <f>IFERROR(-U3*'2. CALCUL TAUX OCTROI CV'!$D$25*U7*(1+'2. CALCUL TAUX OCTROI CV'!$D$40)^(U1-1),0)</f>
        <v>0</v>
      </c>
      <c r="V12" s="6">
        <f>IFERROR(-V3*'2. CALCUL TAUX OCTROI CV'!$D$25*V7*(1+'2. CALCUL TAUX OCTROI CV'!$D$40)^(V1-1),0)</f>
        <v>0</v>
      </c>
      <c r="W12" s="6">
        <f>IFERROR(-W3*'2. CALCUL TAUX OCTROI CV'!$D$25*W7*(1+'2. CALCUL TAUX OCTROI CV'!$D$40)^(W1-1),0)</f>
        <v>0</v>
      </c>
      <c r="X12" s="6">
        <f>IFERROR(-X3*'2. CALCUL TAUX OCTROI CV'!$D$25*X7*(1+'2. CALCUL TAUX OCTROI CV'!$D$40)^(X1-1),0)</f>
        <v>0</v>
      </c>
      <c r="Y12" s="101">
        <f>IFERROR(-Y3*'2. CALCUL TAUX OCTROI CV'!$D$25*Y7*(1+'2. CALCUL TAUX OCTROI CV'!$D$40)^(Y1-1),0)</f>
        <v>0</v>
      </c>
      <c r="Z12" s="6">
        <f>IFERROR(-Z3*'2. CALCUL TAUX OCTROI CV'!$D$25*Z7*(1+'2. CALCUL TAUX OCTROI CV'!$D$40)^(Z1-1),0)</f>
        <v>0</v>
      </c>
      <c r="AA12" s="6">
        <f>IFERROR(-AA3*'2. CALCUL TAUX OCTROI CV'!$D$25*AA7*(1+'2. CALCUL TAUX OCTROI CV'!$D$40)^(AA1-1),0)</f>
        <v>0</v>
      </c>
      <c r="AB12" s="6">
        <f>IFERROR(-AB3*'2. CALCUL TAUX OCTROI CV'!$D$25*AB7*(1+'2. CALCUL TAUX OCTROI CV'!$D$40)^(AB1-1),0)</f>
        <v>0</v>
      </c>
      <c r="AC12" s="12">
        <f>IFERROR(-AC3*'2. CALCUL TAUX OCTROI CV'!$D$25*AC7*(1+'2. CALCUL TAUX OCTROI CV'!$D$40)^(AC1-1),0)</f>
        <v>0</v>
      </c>
      <c r="AD12" s="6">
        <f>IFERROR(-AD3*'2. CALCUL TAUX OCTROI CV'!$D$25*AD7*(1+'2. CALCUL TAUX OCTROI CV'!$D$40)^(AD1-1),0)</f>
        <v>0</v>
      </c>
      <c r="AE12" s="6">
        <f>IFERROR(-AE3*'2. CALCUL TAUX OCTROI CV'!$D$25*AE7*(1+'2. CALCUL TAUX OCTROI CV'!$D$40)^(AE1-1),0)</f>
        <v>0</v>
      </c>
      <c r="AF12" s="6">
        <f>IFERROR(-AF3*'2. CALCUL TAUX OCTROI CV'!$D$25*AF7*(1+'2. CALCUL TAUX OCTROI CV'!$D$40)^(AF1-1),0)</f>
        <v>0</v>
      </c>
      <c r="AG12" s="6">
        <f>IFERROR(-AG3*'2. CALCUL TAUX OCTROI CV'!$D$25*AG7*(1+'2. CALCUL TAUX OCTROI CV'!$D$40)^(AG1-1),0)</f>
        <v>0</v>
      </c>
      <c r="AH12" s="6">
        <f>IFERROR(-AH3*'2. CALCUL TAUX OCTROI CV'!$D$25*AH7*(1+'2. CALCUL TAUX OCTROI CV'!$D$40)^(AH1-1),0)</f>
        <v>0</v>
      </c>
      <c r="AI12" s="101">
        <f>IFERROR(-AI3*'2. CALCUL TAUX OCTROI CV'!$D$25*AI7*(1+'2. CALCUL TAUX OCTROI CV'!$D$40)^(AI1-1),0)</f>
        <v>0</v>
      </c>
      <c r="AJ12" s="6">
        <f>IFERROR(-AJ3*'2. CALCUL TAUX OCTROI CV'!$D$25*AJ7*(1+'2. CALCUL TAUX OCTROI CV'!$D$40)^(AJ1-1),0)</f>
        <v>0</v>
      </c>
      <c r="AK12" s="6">
        <f>IFERROR(-AK3*'2. CALCUL TAUX OCTROI CV'!$D$25*AK7*(1+'2. CALCUL TAUX OCTROI CV'!$D$40)^(AK1-1),0)</f>
        <v>0</v>
      </c>
      <c r="AL12" s="6">
        <f>IFERROR(-AL3*'2. CALCUL TAUX OCTROI CV'!$D$25*AL7*(1+'2. CALCUL TAUX OCTROI CV'!$D$40)^(AL1-1),0)</f>
        <v>0</v>
      </c>
      <c r="AM12" s="12">
        <f>IFERROR(-AM3*'2. CALCUL TAUX OCTROI CV'!$D$25*AM7*(1+'2. CALCUL TAUX OCTROI CV'!$D$40)^(AM1-1),0)</f>
        <v>0</v>
      </c>
      <c r="AO12" s="7"/>
    </row>
    <row r="13" spans="1:41">
      <c r="A13" s="24" t="s">
        <v>115</v>
      </c>
      <c r="B13" s="4" t="s">
        <v>116</v>
      </c>
      <c r="C13" s="9" t="s">
        <v>107</v>
      </c>
      <c r="D13" s="101">
        <f>SUM(D9:D12)</f>
        <v>0</v>
      </c>
      <c r="E13" s="6">
        <f t="shared" ref="E13:S13" si="20">SUM(E9:E12)</f>
        <v>0</v>
      </c>
      <c r="F13" s="6">
        <f t="shared" si="20"/>
        <v>0</v>
      </c>
      <c r="G13" s="6">
        <f t="shared" si="20"/>
        <v>0</v>
      </c>
      <c r="H13" s="6">
        <f t="shared" si="20"/>
        <v>0</v>
      </c>
      <c r="I13" s="12">
        <f t="shared" si="20"/>
        <v>0</v>
      </c>
      <c r="J13" s="6">
        <f t="shared" si="20"/>
        <v>0</v>
      </c>
      <c r="K13" s="6">
        <f t="shared" si="20"/>
        <v>0</v>
      </c>
      <c r="L13" s="6">
        <f t="shared" si="20"/>
        <v>0</v>
      </c>
      <c r="M13" s="6">
        <f t="shared" si="20"/>
        <v>0</v>
      </c>
      <c r="N13" s="6">
        <f t="shared" si="20"/>
        <v>0</v>
      </c>
      <c r="O13" s="101">
        <f t="shared" si="20"/>
        <v>0</v>
      </c>
      <c r="P13" s="6">
        <f t="shared" si="20"/>
        <v>0</v>
      </c>
      <c r="Q13" s="6">
        <f t="shared" si="20"/>
        <v>0</v>
      </c>
      <c r="R13" s="6">
        <f t="shared" si="20"/>
        <v>0</v>
      </c>
      <c r="S13" s="12">
        <f t="shared" si="20"/>
        <v>0</v>
      </c>
      <c r="T13" s="6">
        <f t="shared" ref="T13:AC13" si="21">SUM(T9:T12)</f>
        <v>0</v>
      </c>
      <c r="U13" s="6">
        <f t="shared" si="21"/>
        <v>0</v>
      </c>
      <c r="V13" s="6">
        <f t="shared" si="21"/>
        <v>0</v>
      </c>
      <c r="W13" s="6">
        <f t="shared" si="21"/>
        <v>0</v>
      </c>
      <c r="X13" s="6">
        <f t="shared" si="21"/>
        <v>0</v>
      </c>
      <c r="Y13" s="101">
        <f t="shared" si="21"/>
        <v>0</v>
      </c>
      <c r="Z13" s="6">
        <f t="shared" si="21"/>
        <v>0</v>
      </c>
      <c r="AA13" s="6">
        <f t="shared" si="21"/>
        <v>0</v>
      </c>
      <c r="AB13" s="6">
        <f t="shared" si="21"/>
        <v>0</v>
      </c>
      <c r="AC13" s="12">
        <f t="shared" si="21"/>
        <v>0</v>
      </c>
      <c r="AD13" s="6">
        <f t="shared" ref="AD13:AM13" si="22">SUM(AD9:AD12)</f>
        <v>0</v>
      </c>
      <c r="AE13" s="6">
        <f t="shared" si="22"/>
        <v>0</v>
      </c>
      <c r="AF13" s="6">
        <f t="shared" si="22"/>
        <v>0</v>
      </c>
      <c r="AG13" s="6">
        <f t="shared" si="22"/>
        <v>0</v>
      </c>
      <c r="AH13" s="6">
        <f t="shared" si="22"/>
        <v>0</v>
      </c>
      <c r="AI13" s="101">
        <f t="shared" si="22"/>
        <v>0</v>
      </c>
      <c r="AJ13" s="6">
        <f t="shared" si="22"/>
        <v>0</v>
      </c>
      <c r="AK13" s="6">
        <f t="shared" si="22"/>
        <v>0</v>
      </c>
      <c r="AL13" s="6">
        <f t="shared" si="22"/>
        <v>0</v>
      </c>
      <c r="AM13" s="12">
        <f t="shared" si="22"/>
        <v>0</v>
      </c>
    </row>
    <row r="14" spans="1:41">
      <c r="A14" s="24"/>
      <c r="C14" s="9"/>
      <c r="D14" s="101"/>
      <c r="E14" s="6"/>
      <c r="F14" s="6"/>
      <c r="G14" s="6"/>
      <c r="H14" s="6"/>
      <c r="I14" s="12"/>
      <c r="J14" s="6"/>
      <c r="K14" s="6"/>
      <c r="L14" s="6"/>
      <c r="M14" s="6"/>
      <c r="N14" s="6"/>
      <c r="O14" s="101"/>
      <c r="P14" s="6"/>
      <c r="Q14" s="6"/>
      <c r="R14" s="6"/>
      <c r="S14" s="12"/>
      <c r="T14" s="6"/>
      <c r="U14" s="6"/>
      <c r="V14" s="6"/>
      <c r="W14" s="6"/>
      <c r="X14" s="6"/>
      <c r="Y14" s="101"/>
      <c r="Z14" s="6"/>
      <c r="AA14" s="6"/>
      <c r="AB14" s="6"/>
      <c r="AC14" s="12"/>
      <c r="AD14" s="6"/>
      <c r="AE14" s="6"/>
      <c r="AF14" s="6"/>
      <c r="AG14" s="6"/>
      <c r="AH14" s="6"/>
      <c r="AI14" s="101"/>
      <c r="AJ14" s="6"/>
      <c r="AK14" s="6"/>
      <c r="AL14" s="6"/>
      <c r="AM14" s="12"/>
    </row>
    <row r="15" spans="1:41">
      <c r="A15" s="24" t="s">
        <v>118</v>
      </c>
      <c r="B15" s="4" t="s">
        <v>119</v>
      </c>
      <c r="C15" s="9" t="s">
        <v>120</v>
      </c>
      <c r="D15" s="101">
        <f>D6*D3</f>
        <v>0</v>
      </c>
      <c r="E15" s="6">
        <f t="shared" ref="E15:S15" si="23">E6*E3</f>
        <v>0</v>
      </c>
      <c r="F15" s="6">
        <f t="shared" si="23"/>
        <v>0</v>
      </c>
      <c r="G15" s="6">
        <f t="shared" si="23"/>
        <v>0</v>
      </c>
      <c r="H15" s="6">
        <f t="shared" si="23"/>
        <v>0</v>
      </c>
      <c r="I15" s="12">
        <f t="shared" si="23"/>
        <v>0</v>
      </c>
      <c r="J15" s="6">
        <f t="shared" si="23"/>
        <v>0</v>
      </c>
      <c r="K15" s="6">
        <f t="shared" si="23"/>
        <v>0</v>
      </c>
      <c r="L15" s="6">
        <f t="shared" si="23"/>
        <v>0</v>
      </c>
      <c r="M15" s="6">
        <f t="shared" si="23"/>
        <v>0</v>
      </c>
      <c r="N15" s="6">
        <f t="shared" si="23"/>
        <v>0</v>
      </c>
      <c r="O15" s="101">
        <f t="shared" si="23"/>
        <v>0</v>
      </c>
      <c r="P15" s="6">
        <f t="shared" si="23"/>
        <v>0</v>
      </c>
      <c r="Q15" s="6">
        <f t="shared" si="23"/>
        <v>0</v>
      </c>
      <c r="R15" s="6">
        <f t="shared" si="23"/>
        <v>0</v>
      </c>
      <c r="S15" s="12">
        <f t="shared" si="23"/>
        <v>0</v>
      </c>
      <c r="T15" s="6">
        <f t="shared" ref="T15:AC15" si="24">T6*T3</f>
        <v>0</v>
      </c>
      <c r="U15" s="6">
        <f t="shared" si="24"/>
        <v>0</v>
      </c>
      <c r="V15" s="6">
        <f t="shared" si="24"/>
        <v>0</v>
      </c>
      <c r="W15" s="6">
        <f t="shared" si="24"/>
        <v>0</v>
      </c>
      <c r="X15" s="6">
        <f t="shared" si="24"/>
        <v>0</v>
      </c>
      <c r="Y15" s="101">
        <f t="shared" si="24"/>
        <v>0</v>
      </c>
      <c r="Z15" s="6">
        <f t="shared" si="24"/>
        <v>0</v>
      </c>
      <c r="AA15" s="6">
        <f t="shared" si="24"/>
        <v>0</v>
      </c>
      <c r="AB15" s="6">
        <f t="shared" si="24"/>
        <v>0</v>
      </c>
      <c r="AC15" s="12">
        <f t="shared" si="24"/>
        <v>0</v>
      </c>
      <c r="AD15" s="6">
        <f t="shared" ref="AD15:AM15" si="25">AD6*AD3</f>
        <v>0</v>
      </c>
      <c r="AE15" s="6">
        <f t="shared" si="25"/>
        <v>0</v>
      </c>
      <c r="AF15" s="6">
        <f t="shared" si="25"/>
        <v>0</v>
      </c>
      <c r="AG15" s="6">
        <f t="shared" si="25"/>
        <v>0</v>
      </c>
      <c r="AH15" s="6">
        <f t="shared" si="25"/>
        <v>0</v>
      </c>
      <c r="AI15" s="101">
        <f t="shared" si="25"/>
        <v>0</v>
      </c>
      <c r="AJ15" s="6">
        <f t="shared" si="25"/>
        <v>0</v>
      </c>
      <c r="AK15" s="6">
        <f t="shared" si="25"/>
        <v>0</v>
      </c>
      <c r="AL15" s="6">
        <f t="shared" si="25"/>
        <v>0</v>
      </c>
      <c r="AM15" s="12">
        <f t="shared" si="25"/>
        <v>0</v>
      </c>
    </row>
    <row r="16" spans="1:41">
      <c r="A16" s="26" t="s">
        <v>180</v>
      </c>
      <c r="B16" s="27" t="s">
        <v>181</v>
      </c>
      <c r="C16" s="28" t="s">
        <v>182</v>
      </c>
      <c r="D16" s="102">
        <v>0</v>
      </c>
      <c r="E16" s="29">
        <f>IF(D16+'2. CALCUL TAUX OCTROI CV'!$D$10&lt;='2. CALCUL TAUX OCTROI CV'!$D$26,D16+'2. CALCUL TAUX OCTROI CV'!$D$10,'2. CALCUL TAUX OCTROI CV'!$D$10)</f>
        <v>0</v>
      </c>
      <c r="F16" s="29">
        <f>IF(E16+'2. CALCUL TAUX OCTROI CV'!$D$10&lt;='2. CALCUL TAUX OCTROI CV'!$D$26,E16+'2. CALCUL TAUX OCTROI CV'!$D$10,'2. CALCUL TAUX OCTROI CV'!$D$10)</f>
        <v>0</v>
      </c>
      <c r="G16" s="29">
        <f>IF(F16+'2. CALCUL TAUX OCTROI CV'!$D$10&lt;='2. CALCUL TAUX OCTROI CV'!$D$26,F16+'2. CALCUL TAUX OCTROI CV'!$D$10,'2. CALCUL TAUX OCTROI CV'!$D$10)</f>
        <v>0</v>
      </c>
      <c r="H16" s="29">
        <f>IF(G16+'2. CALCUL TAUX OCTROI CV'!$D$10&lt;='2. CALCUL TAUX OCTROI CV'!$D$26,G16+'2. CALCUL TAUX OCTROI CV'!$D$10,'2. CALCUL TAUX OCTROI CV'!$D$10)</f>
        <v>0</v>
      </c>
      <c r="I16" s="30">
        <f>IF(H16+'2. CALCUL TAUX OCTROI CV'!$D$10&lt;='2. CALCUL TAUX OCTROI CV'!$D$26,H16+'2. CALCUL TAUX OCTROI CV'!$D$10,'2. CALCUL TAUX OCTROI CV'!$D$10)</f>
        <v>0</v>
      </c>
      <c r="J16" s="29">
        <f>IF(I16+'2. CALCUL TAUX OCTROI CV'!$D$10&lt;='2. CALCUL TAUX OCTROI CV'!$D$26,I16+'2. CALCUL TAUX OCTROI CV'!$D$10,'2. CALCUL TAUX OCTROI CV'!$D$10)</f>
        <v>0</v>
      </c>
      <c r="K16" s="29">
        <f>IF(J16+'2. CALCUL TAUX OCTROI CV'!$D$10&lt;='2. CALCUL TAUX OCTROI CV'!$D$26,J16+'2. CALCUL TAUX OCTROI CV'!$D$10,'2. CALCUL TAUX OCTROI CV'!$D$10)</f>
        <v>0</v>
      </c>
      <c r="L16" s="29">
        <f>IF(K16+'2. CALCUL TAUX OCTROI CV'!$D$10&lt;='2. CALCUL TAUX OCTROI CV'!$D$26,K16+'2. CALCUL TAUX OCTROI CV'!$D$10,'2. CALCUL TAUX OCTROI CV'!$D$10)</f>
        <v>0</v>
      </c>
      <c r="M16" s="29">
        <f>IF(L16+'2. CALCUL TAUX OCTROI CV'!$D$10&lt;='2. CALCUL TAUX OCTROI CV'!$D$26,L16+'2. CALCUL TAUX OCTROI CV'!$D$10,'2. CALCUL TAUX OCTROI CV'!$D$10)</f>
        <v>0</v>
      </c>
      <c r="N16" s="30">
        <f>IF(M16+'2. CALCUL TAUX OCTROI CV'!$D$10&lt;='2. CALCUL TAUX OCTROI CV'!$D$26,M16+'2. CALCUL TAUX OCTROI CV'!$D$10,'2. CALCUL TAUX OCTROI CV'!$D$10)</f>
        <v>0</v>
      </c>
      <c r="O16" s="29">
        <f>IF(N16+'2. CALCUL TAUX OCTROI CV'!$D$10&lt;='2. CALCUL TAUX OCTROI CV'!$D$26,N16+'2. CALCUL TAUX OCTROI CV'!$D$10,'2. CALCUL TAUX OCTROI CV'!$D$10)</f>
        <v>0</v>
      </c>
      <c r="P16" s="29">
        <f>IF(O16+'2. CALCUL TAUX OCTROI CV'!$D$10&lt;='2. CALCUL TAUX OCTROI CV'!$D$26,O16+'2. CALCUL TAUX OCTROI CV'!$D$10,'2. CALCUL TAUX OCTROI CV'!$D$10)</f>
        <v>0</v>
      </c>
      <c r="Q16" s="29">
        <f>IF(P16+'2. CALCUL TAUX OCTROI CV'!$D$10&lt;='2. CALCUL TAUX OCTROI CV'!$D$26,P16+'2. CALCUL TAUX OCTROI CV'!$D$10,'2. CALCUL TAUX OCTROI CV'!$D$10)</f>
        <v>0</v>
      </c>
      <c r="R16" s="29">
        <f>IF(Q16+'2. CALCUL TAUX OCTROI CV'!$D$10&lt;='2. CALCUL TAUX OCTROI CV'!$D$26,Q16+'2. CALCUL TAUX OCTROI CV'!$D$10,'2. CALCUL TAUX OCTROI CV'!$D$10)</f>
        <v>0</v>
      </c>
      <c r="S16" s="30">
        <f>IF(R16+'2. CALCUL TAUX OCTROI CV'!$D$10&lt;='2. CALCUL TAUX OCTROI CV'!$D$26,R16+'2. CALCUL TAUX OCTROI CV'!$D$10,'2. CALCUL TAUX OCTROI CV'!$D$10)</f>
        <v>0</v>
      </c>
      <c r="T16" s="29">
        <f>IF(S16+'2. CALCUL TAUX OCTROI CV'!$D$10&lt;='2. CALCUL TAUX OCTROI CV'!$D$26,S16+'2. CALCUL TAUX OCTROI CV'!$D$10,'2. CALCUL TAUX OCTROI CV'!$D$10)</f>
        <v>0</v>
      </c>
      <c r="U16" s="29">
        <f>IF(T16+'2. CALCUL TAUX OCTROI CV'!$D$10&lt;='2. CALCUL TAUX OCTROI CV'!$D$26,T16+'2. CALCUL TAUX OCTROI CV'!$D$10,'2. CALCUL TAUX OCTROI CV'!$D$10)</f>
        <v>0</v>
      </c>
      <c r="V16" s="29">
        <f>IF(U16+'2. CALCUL TAUX OCTROI CV'!$D$10&lt;='2. CALCUL TAUX OCTROI CV'!$D$26,U16+'2. CALCUL TAUX OCTROI CV'!$D$10,'2. CALCUL TAUX OCTROI CV'!$D$10)</f>
        <v>0</v>
      </c>
      <c r="W16" s="29">
        <f>IF(V16+'2. CALCUL TAUX OCTROI CV'!$D$10&lt;='2. CALCUL TAUX OCTROI CV'!$D$26,V16+'2. CALCUL TAUX OCTROI CV'!$D$10,'2. CALCUL TAUX OCTROI CV'!$D$10)</f>
        <v>0</v>
      </c>
      <c r="X16" s="30">
        <f>IF(W16+'2. CALCUL TAUX OCTROI CV'!$D$10&lt;='2. CALCUL TAUX OCTROI CV'!$D$26,W16+'2. CALCUL TAUX OCTROI CV'!$D$10,'2. CALCUL TAUX OCTROI CV'!$D$10)</f>
        <v>0</v>
      </c>
      <c r="Y16" s="29">
        <f>IF(X16+'2. CALCUL TAUX OCTROI CV'!$D$10&lt;='2. CALCUL TAUX OCTROI CV'!$D$26,X16+'2. CALCUL TAUX OCTROI CV'!$D$10,'2. CALCUL TAUX OCTROI CV'!$D$10)</f>
        <v>0</v>
      </c>
      <c r="Z16" s="29">
        <f>IF(Y16+'2. CALCUL TAUX OCTROI CV'!$D$10&lt;='2. CALCUL TAUX OCTROI CV'!$D$26,Y16+'2. CALCUL TAUX OCTROI CV'!$D$10,'2. CALCUL TAUX OCTROI CV'!$D$10)</f>
        <v>0</v>
      </c>
      <c r="AA16" s="29">
        <f>IF(Z16+'2. CALCUL TAUX OCTROI CV'!$D$10&lt;='2. CALCUL TAUX OCTROI CV'!$D$26,Z16+'2. CALCUL TAUX OCTROI CV'!$D$10,'2. CALCUL TAUX OCTROI CV'!$D$10)</f>
        <v>0</v>
      </c>
      <c r="AB16" s="29">
        <f>IF(AA16+'2. CALCUL TAUX OCTROI CV'!$D$10&lt;='2. CALCUL TAUX OCTROI CV'!$D$26,AA16+'2. CALCUL TAUX OCTROI CV'!$D$10,'2. CALCUL TAUX OCTROI CV'!$D$10)</f>
        <v>0</v>
      </c>
      <c r="AC16" s="30">
        <f>IF(AB16+'2. CALCUL TAUX OCTROI CV'!$D$10&lt;='2. CALCUL TAUX OCTROI CV'!$D$26,AB16+'2. CALCUL TAUX OCTROI CV'!$D$10,'2. CALCUL TAUX OCTROI CV'!$D$10)</f>
        <v>0</v>
      </c>
      <c r="AD16" s="29">
        <f>IF(AC16+'2. CALCUL TAUX OCTROI CV'!$D$10&lt;='2. CALCUL TAUX OCTROI CV'!$D$26,AC16+'2. CALCUL TAUX OCTROI CV'!$D$10,'2. CALCUL TAUX OCTROI CV'!$D$10)</f>
        <v>0</v>
      </c>
      <c r="AE16" s="29">
        <f>IF(AD16+'2. CALCUL TAUX OCTROI CV'!$D$10&lt;='2. CALCUL TAUX OCTROI CV'!$D$26,AD16+'2. CALCUL TAUX OCTROI CV'!$D$10,'2. CALCUL TAUX OCTROI CV'!$D$10)</f>
        <v>0</v>
      </c>
      <c r="AF16" s="29">
        <f>IF(AE16+'2. CALCUL TAUX OCTROI CV'!$D$10&lt;='2. CALCUL TAUX OCTROI CV'!$D$26,AE16+'2. CALCUL TAUX OCTROI CV'!$D$10,'2. CALCUL TAUX OCTROI CV'!$D$10)</f>
        <v>0</v>
      </c>
      <c r="AG16" s="29">
        <f>IF(AF16+'2. CALCUL TAUX OCTROI CV'!$D$10&lt;='2. CALCUL TAUX OCTROI CV'!$D$26,AF16+'2. CALCUL TAUX OCTROI CV'!$D$10,'2. CALCUL TAUX OCTROI CV'!$D$10)</f>
        <v>0</v>
      </c>
      <c r="AH16" s="30">
        <f>IF(AG16+'2. CALCUL TAUX OCTROI CV'!$D$10&lt;='2. CALCUL TAUX OCTROI CV'!$D$26,AG16+'2. CALCUL TAUX OCTROI CV'!$D$10,'2. CALCUL TAUX OCTROI CV'!$D$10)</f>
        <v>0</v>
      </c>
      <c r="AI16" s="29">
        <f>IF(AH16+'2. CALCUL TAUX OCTROI CV'!$D$10&lt;='2. CALCUL TAUX OCTROI CV'!$D$26,AH16+'2. CALCUL TAUX OCTROI CV'!$D$10,'2. CALCUL TAUX OCTROI CV'!$D$10)</f>
        <v>0</v>
      </c>
      <c r="AJ16" s="29">
        <f>IF(AI16+'2. CALCUL TAUX OCTROI CV'!$D$10&lt;='2. CALCUL TAUX OCTROI CV'!$D$26,AI16+'2. CALCUL TAUX OCTROI CV'!$D$10,'2. CALCUL TAUX OCTROI CV'!$D$10)</f>
        <v>0</v>
      </c>
      <c r="AK16" s="29">
        <f>IF(AJ16+'2. CALCUL TAUX OCTROI CV'!$D$10&lt;='2. CALCUL TAUX OCTROI CV'!$D$26,AJ16+'2. CALCUL TAUX OCTROI CV'!$D$10,'2. CALCUL TAUX OCTROI CV'!$D$10)</f>
        <v>0</v>
      </c>
      <c r="AL16" s="29">
        <f>IF(AK16+'2. CALCUL TAUX OCTROI CV'!$D$10&lt;='2. CALCUL TAUX OCTROI CV'!$D$26,AK16+'2. CALCUL TAUX OCTROI CV'!$D$10,'2. CALCUL TAUX OCTROI CV'!$D$10)</f>
        <v>0</v>
      </c>
      <c r="AM16" s="30">
        <f>IF(AL16+'2. CALCUL TAUX OCTROI CV'!$D$10&lt;='2. CALCUL TAUX OCTROI CV'!$D$26,AL16+'2. CALCUL TAUX OCTROI CV'!$D$10,'2. CALCUL TAUX OCTROI CV'!$D$10)</f>
        <v>0</v>
      </c>
    </row>
    <row r="17" spans="1:40">
      <c r="A17" s="5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40">
      <c r="D18" s="6"/>
      <c r="E18" s="6"/>
      <c r="F18" s="8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40" s="2" customFormat="1">
      <c r="A19" s="31" t="s">
        <v>183</v>
      </c>
      <c r="B19" s="21" t="s">
        <v>184</v>
      </c>
      <c r="C19" s="22" t="s">
        <v>50</v>
      </c>
      <c r="D19" s="20">
        <v>0</v>
      </c>
      <c r="E19" s="21">
        <v>1</v>
      </c>
      <c r="F19" s="21">
        <v>2</v>
      </c>
      <c r="G19" s="21">
        <v>3</v>
      </c>
      <c r="H19" s="21">
        <v>4</v>
      </c>
      <c r="I19" s="22">
        <v>5</v>
      </c>
      <c r="J19" s="21">
        <f>I19+1</f>
        <v>6</v>
      </c>
      <c r="K19" s="21">
        <f t="shared" ref="K19:R19" si="26">J19+1</f>
        <v>7</v>
      </c>
      <c r="L19" s="21">
        <f t="shared" si="26"/>
        <v>8</v>
      </c>
      <c r="M19" s="21">
        <f t="shared" si="26"/>
        <v>9</v>
      </c>
      <c r="N19" s="22">
        <f t="shared" si="26"/>
        <v>10</v>
      </c>
      <c r="O19" s="21">
        <f t="shared" si="26"/>
        <v>11</v>
      </c>
      <c r="P19" s="21">
        <f t="shared" si="26"/>
        <v>12</v>
      </c>
      <c r="Q19" s="21">
        <f t="shared" si="26"/>
        <v>13</v>
      </c>
      <c r="R19" s="21">
        <f t="shared" si="26"/>
        <v>14</v>
      </c>
      <c r="S19" s="32">
        <v>15</v>
      </c>
      <c r="T19" s="33">
        <f>S19+1</f>
        <v>16</v>
      </c>
      <c r="U19" s="33">
        <f t="shared" ref="U19:W19" si="27">T19+1</f>
        <v>17</v>
      </c>
      <c r="V19" s="33">
        <f t="shared" si="27"/>
        <v>18</v>
      </c>
      <c r="W19" s="33">
        <f t="shared" si="27"/>
        <v>19</v>
      </c>
      <c r="X19" s="32">
        <f>W19+1</f>
        <v>20</v>
      </c>
      <c r="Y19" s="33">
        <f t="shared" ref="Y19:AC19" si="28">X19+1</f>
        <v>21</v>
      </c>
      <c r="Z19" s="33">
        <f t="shared" si="28"/>
        <v>22</v>
      </c>
      <c r="AA19" s="33">
        <f t="shared" si="28"/>
        <v>23</v>
      </c>
      <c r="AB19" s="33">
        <f t="shared" si="28"/>
        <v>24</v>
      </c>
      <c r="AC19" s="32">
        <f t="shared" si="28"/>
        <v>25</v>
      </c>
      <c r="AD19" s="33">
        <f t="shared" ref="AD19" si="29">AC19+1</f>
        <v>26</v>
      </c>
      <c r="AE19" s="33">
        <f t="shared" ref="AE19" si="30">AD19+1</f>
        <v>27</v>
      </c>
      <c r="AF19" s="33">
        <f t="shared" ref="AF19" si="31">AE19+1</f>
        <v>28</v>
      </c>
      <c r="AG19" s="33">
        <f t="shared" ref="AG19" si="32">AF19+1</f>
        <v>29</v>
      </c>
      <c r="AH19" s="32">
        <f t="shared" ref="AH19" si="33">AG19+1</f>
        <v>30</v>
      </c>
      <c r="AI19" s="33">
        <f t="shared" ref="AI19" si="34">AH19+1</f>
        <v>31</v>
      </c>
      <c r="AJ19" s="33">
        <f t="shared" ref="AJ19" si="35">AI19+1</f>
        <v>32</v>
      </c>
      <c r="AK19" s="33">
        <f t="shared" ref="AK19" si="36">AJ19+1</f>
        <v>33</v>
      </c>
      <c r="AL19" s="33">
        <f t="shared" ref="AL19" si="37">AK19+1</f>
        <v>34</v>
      </c>
      <c r="AM19" s="32">
        <f t="shared" ref="AM19" si="38">AL19+1</f>
        <v>35</v>
      </c>
      <c r="AN19" s="1"/>
    </row>
    <row r="20" spans="1:40">
      <c r="A20" s="24" t="s">
        <v>168</v>
      </c>
      <c r="B20" s="4" t="s">
        <v>169</v>
      </c>
      <c r="C20" s="9" t="s">
        <v>170</v>
      </c>
      <c r="D20" s="107">
        <v>1</v>
      </c>
      <c r="E20" s="34">
        <f>SUM($E3:E3)</f>
        <v>1</v>
      </c>
      <c r="F20" s="34">
        <f>SUM($E3:F3)</f>
        <v>2</v>
      </c>
      <c r="G20" s="34">
        <f>SUM($E3:G3)</f>
        <v>3</v>
      </c>
      <c r="H20" s="34">
        <f>SUM($E3:H3)</f>
        <v>4</v>
      </c>
      <c r="I20" s="18">
        <f>SUM($E3:I3)</f>
        <v>5</v>
      </c>
      <c r="J20" s="34">
        <f>SUM($E3:J3)</f>
        <v>6</v>
      </c>
      <c r="K20" s="34">
        <f>SUM($E3:K3)</f>
        <v>7</v>
      </c>
      <c r="L20" s="34">
        <f>SUM($E3:L3)</f>
        <v>8</v>
      </c>
      <c r="M20" s="34">
        <f>SUM($E3:M3)</f>
        <v>9</v>
      </c>
      <c r="N20" s="18">
        <f>SUM($E3:N3)</f>
        <v>10</v>
      </c>
      <c r="O20" s="34">
        <f>SUM($E3:O3)</f>
        <v>11</v>
      </c>
      <c r="P20" s="34">
        <f>SUM($E3:P3)</f>
        <v>12</v>
      </c>
      <c r="Q20" s="34">
        <f>SUM($E3:Q3)</f>
        <v>13</v>
      </c>
      <c r="R20" s="34">
        <f>SUM($E3:R3)</f>
        <v>14</v>
      </c>
      <c r="S20" s="18">
        <f>SUM($E3:S3)</f>
        <v>15</v>
      </c>
      <c r="T20" s="34">
        <f>SUM($E3:T3)</f>
        <v>16</v>
      </c>
      <c r="U20" s="34">
        <f>SUM($E3:U3)</f>
        <v>17</v>
      </c>
      <c r="V20" s="34">
        <f>SUM($E3:V3)</f>
        <v>18</v>
      </c>
      <c r="W20" s="34">
        <f>SUM($E3:W3)</f>
        <v>19</v>
      </c>
      <c r="X20" s="18">
        <f>SUM($E3:X3)</f>
        <v>20</v>
      </c>
      <c r="Y20" s="34">
        <f>SUM($E3:Y3)</f>
        <v>21</v>
      </c>
      <c r="Z20" s="34">
        <f>SUM($E3:Z3)</f>
        <v>22</v>
      </c>
      <c r="AA20" s="34">
        <f>SUM($E3:AA3)</f>
        <v>23</v>
      </c>
      <c r="AB20" s="34">
        <f>SUM($E3:AB3)</f>
        <v>24</v>
      </c>
      <c r="AC20" s="18">
        <f>SUM($E3:AC3)</f>
        <v>25</v>
      </c>
      <c r="AD20" s="34">
        <f>SUM($E3:AD3)</f>
        <v>26</v>
      </c>
      <c r="AE20" s="34">
        <f>SUM($E3:AE3)</f>
        <v>27</v>
      </c>
      <c r="AF20" s="34">
        <f>SUM($E3:AF3)</f>
        <v>28</v>
      </c>
      <c r="AG20" s="34">
        <f>SUM($E3:AG3)</f>
        <v>29</v>
      </c>
      <c r="AH20" s="18">
        <f>SUM($E3:AH3)</f>
        <v>30</v>
      </c>
      <c r="AI20" s="34">
        <f>SUM($E3:AI3)</f>
        <v>31</v>
      </c>
      <c r="AJ20" s="34">
        <f>SUM($E3:AJ3)</f>
        <v>32</v>
      </c>
      <c r="AK20" s="34">
        <f>SUM($E3:AK3)</f>
        <v>33</v>
      </c>
      <c r="AL20" s="34">
        <f>SUM($E3:AL3)</f>
        <v>34</v>
      </c>
      <c r="AM20" s="18">
        <f>SUM($E3:AM3)</f>
        <v>35</v>
      </c>
    </row>
    <row r="21" spans="1:40">
      <c r="A21" s="24"/>
      <c r="C21" s="9"/>
      <c r="D21" s="108"/>
      <c r="I21" s="9"/>
      <c r="N21" s="9"/>
      <c r="S21" s="18"/>
      <c r="T21" s="34"/>
      <c r="U21" s="34"/>
      <c r="V21" s="34"/>
      <c r="W21" s="34"/>
      <c r="X21" s="18"/>
      <c r="Y21" s="34"/>
      <c r="Z21" s="34"/>
      <c r="AA21" s="34"/>
      <c r="AB21" s="34"/>
      <c r="AC21" s="18"/>
      <c r="AD21" s="34"/>
      <c r="AE21" s="34"/>
      <c r="AF21" s="34"/>
      <c r="AG21" s="34"/>
      <c r="AH21" s="18"/>
      <c r="AI21" s="34"/>
      <c r="AJ21" s="34"/>
      <c r="AK21" s="34"/>
      <c r="AL21" s="34"/>
      <c r="AM21" s="18"/>
    </row>
    <row r="22" spans="1:40">
      <c r="A22" s="24" t="s">
        <v>171</v>
      </c>
      <c r="B22" s="4" t="s">
        <v>172</v>
      </c>
      <c r="C22" s="9" t="s">
        <v>173</v>
      </c>
      <c r="D22" s="101">
        <f>IFERROR(D23/'2. CALCUL TAUX OCTROI CV'!$D$11,0)</f>
        <v>0</v>
      </c>
      <c r="E22" s="6">
        <f>IFERROR(E23/'2. CALCUL TAUX OCTROI CV'!$D$11,0)</f>
        <v>0</v>
      </c>
      <c r="F22" s="6">
        <f>IFERROR(F23/'2. CALCUL TAUX OCTROI CV'!$D$11,0)</f>
        <v>0</v>
      </c>
      <c r="G22" s="6">
        <f>IFERROR(G23/'2. CALCUL TAUX OCTROI CV'!$D$11,0)</f>
        <v>0</v>
      </c>
      <c r="H22" s="6">
        <f>IFERROR(H23/'2. CALCUL TAUX OCTROI CV'!$D$11,0)</f>
        <v>0</v>
      </c>
      <c r="I22" s="12">
        <f>IFERROR(I23/'2. CALCUL TAUX OCTROI CV'!$D$11,0)</f>
        <v>0</v>
      </c>
      <c r="J22" s="6">
        <f>IFERROR(J23/'2. CALCUL TAUX OCTROI CV'!$D$11,0)</f>
        <v>0</v>
      </c>
      <c r="K22" s="6">
        <f>IFERROR(K23/'2. CALCUL TAUX OCTROI CV'!$D$11,0)</f>
        <v>0</v>
      </c>
      <c r="L22" s="6">
        <f>IFERROR(L23/'2. CALCUL TAUX OCTROI CV'!$D$11,0)</f>
        <v>0</v>
      </c>
      <c r="M22" s="6">
        <f>IFERROR(M23/'2. CALCUL TAUX OCTROI CV'!$D$11,0)</f>
        <v>0</v>
      </c>
      <c r="N22" s="12">
        <f>IFERROR(N23/'2. CALCUL TAUX OCTROI CV'!$D$11,0)</f>
        <v>0</v>
      </c>
      <c r="O22" s="6">
        <f>IFERROR(O23/'2. CALCUL TAUX OCTROI CV'!$D$11,0)</f>
        <v>0</v>
      </c>
      <c r="P22" s="6">
        <f>IFERROR(P23/'2. CALCUL TAUX OCTROI CV'!$D$11,0)</f>
        <v>0</v>
      </c>
      <c r="Q22" s="6">
        <f>IFERROR(Q23/'2. CALCUL TAUX OCTROI CV'!$D$11,0)</f>
        <v>0</v>
      </c>
      <c r="R22" s="6">
        <f>IFERROR(R23/'2. CALCUL TAUX OCTROI CV'!$D$11,0)</f>
        <v>0</v>
      </c>
      <c r="S22" s="12">
        <f>IFERROR(S23/'2. CALCUL TAUX OCTROI CV'!$D$11,0)</f>
        <v>0</v>
      </c>
      <c r="T22" s="6">
        <f>IFERROR(T23/'2. CALCUL TAUX OCTROI CV'!$D$11,0)</f>
        <v>0</v>
      </c>
      <c r="U22" s="6">
        <f>IFERROR(U23/'2. CALCUL TAUX OCTROI CV'!$D$11,0)</f>
        <v>0</v>
      </c>
      <c r="V22" s="6">
        <f>IFERROR(V23/'2. CALCUL TAUX OCTROI CV'!$D$11,0)</f>
        <v>0</v>
      </c>
      <c r="W22" s="6">
        <f>IFERROR(W23/'2. CALCUL TAUX OCTROI CV'!$D$11,0)</f>
        <v>0</v>
      </c>
      <c r="X22" s="12">
        <f>IFERROR(X23/'2. CALCUL TAUX OCTROI CV'!$D$11,0)</f>
        <v>0</v>
      </c>
      <c r="Y22" s="6">
        <f>IFERROR(Y23/'2. CALCUL TAUX OCTROI CV'!$D$11,0)</f>
        <v>0</v>
      </c>
      <c r="Z22" s="6">
        <f>IFERROR(Z23/'2. CALCUL TAUX OCTROI CV'!$D$11,0)</f>
        <v>0</v>
      </c>
      <c r="AA22" s="6">
        <f>IFERROR(AA23/'2. CALCUL TAUX OCTROI CV'!$D$11,0)</f>
        <v>0</v>
      </c>
      <c r="AB22" s="6">
        <f>IFERROR(AB23/'2. CALCUL TAUX OCTROI CV'!$D$11,0)</f>
        <v>0</v>
      </c>
      <c r="AC22" s="12">
        <f>IFERROR(AC23/'2. CALCUL TAUX OCTROI CV'!$D$11,0)</f>
        <v>0</v>
      </c>
      <c r="AD22" s="6">
        <f>IFERROR(AD23/'2. CALCUL TAUX OCTROI CV'!$D$11,0)</f>
        <v>0</v>
      </c>
      <c r="AE22" s="6">
        <f>IFERROR(AE23/'2. CALCUL TAUX OCTROI CV'!$D$11,0)</f>
        <v>0</v>
      </c>
      <c r="AF22" s="6">
        <f>IFERROR(AF23/'2. CALCUL TAUX OCTROI CV'!$D$11,0)</f>
        <v>0</v>
      </c>
      <c r="AG22" s="6">
        <f>IFERROR(AG23/'2. CALCUL TAUX OCTROI CV'!$D$11,0)</f>
        <v>0</v>
      </c>
      <c r="AH22" s="12">
        <f>IFERROR(AH23/'2. CALCUL TAUX OCTROI CV'!$D$11,0)</f>
        <v>0</v>
      </c>
      <c r="AI22" s="6">
        <f>IFERROR(AI23/'2. CALCUL TAUX OCTROI CV'!$D$11,0)</f>
        <v>0</v>
      </c>
      <c r="AJ22" s="6">
        <f>IFERROR(AJ23/'2. CALCUL TAUX OCTROI CV'!$D$11,0)</f>
        <v>0</v>
      </c>
      <c r="AK22" s="6">
        <f>IFERROR(AK23/'2. CALCUL TAUX OCTROI CV'!$D$11,0)</f>
        <v>0</v>
      </c>
      <c r="AL22" s="6">
        <f>IFERROR(AL23/'2. CALCUL TAUX OCTROI CV'!$D$11,0)</f>
        <v>0</v>
      </c>
      <c r="AM22" s="12">
        <f>IFERROR(AM23/'2. CALCUL TAUX OCTROI CV'!$D$11,0)</f>
        <v>0</v>
      </c>
    </row>
    <row r="23" spans="1:40">
      <c r="A23" s="24" t="s">
        <v>174</v>
      </c>
      <c r="B23" s="4" t="s">
        <v>175</v>
      </c>
      <c r="C23" s="9" t="s">
        <v>176</v>
      </c>
      <c r="D23" s="101">
        <f>SUM($D6:D6)</f>
        <v>0</v>
      </c>
      <c r="E23" s="6">
        <f>SUM($D6:E6)</f>
        <v>0</v>
      </c>
      <c r="F23" s="6">
        <f>SUM($D6:F6)</f>
        <v>0</v>
      </c>
      <c r="G23" s="6">
        <f>SUM($D6:G6)</f>
        <v>0</v>
      </c>
      <c r="H23" s="6">
        <f>SUM($D6:H6)</f>
        <v>0</v>
      </c>
      <c r="I23" s="12">
        <f>SUM($D6:I6)</f>
        <v>0</v>
      </c>
      <c r="J23" s="6">
        <f>SUM($D6:J6)</f>
        <v>0</v>
      </c>
      <c r="K23" s="6">
        <f>SUM($D6:K6)</f>
        <v>0</v>
      </c>
      <c r="L23" s="6">
        <f>SUM($D6:L6)</f>
        <v>0</v>
      </c>
      <c r="M23" s="6">
        <f>SUM($D6:M6)</f>
        <v>0</v>
      </c>
      <c r="N23" s="12">
        <f>SUM($D6:N6)</f>
        <v>0</v>
      </c>
      <c r="O23" s="6">
        <f>SUM($D6:O6)</f>
        <v>0</v>
      </c>
      <c r="P23" s="6">
        <f>SUM($D6:P6)</f>
        <v>0</v>
      </c>
      <c r="Q23" s="6">
        <f>SUM($D6:Q6)</f>
        <v>0</v>
      </c>
      <c r="R23" s="6">
        <f>SUM($D6:R6)</f>
        <v>0</v>
      </c>
      <c r="S23" s="12">
        <f>SUM($D6:S6)</f>
        <v>0</v>
      </c>
      <c r="T23" s="6">
        <f>SUM($D6:T6)</f>
        <v>0</v>
      </c>
      <c r="U23" s="6">
        <f>SUM($D6:U6)</f>
        <v>0</v>
      </c>
      <c r="V23" s="6">
        <f>SUM($D6:V6)</f>
        <v>0</v>
      </c>
      <c r="W23" s="6">
        <f>SUM($D6:W6)</f>
        <v>0</v>
      </c>
      <c r="X23" s="12">
        <f>SUM($D6:X6)</f>
        <v>0</v>
      </c>
      <c r="Y23" s="6">
        <f>SUM($D6:Y6)</f>
        <v>0</v>
      </c>
      <c r="Z23" s="6">
        <f>SUM($D6:Z6)</f>
        <v>0</v>
      </c>
      <c r="AA23" s="6">
        <f>SUM($D6:AA6)</f>
        <v>0</v>
      </c>
      <c r="AB23" s="6">
        <f>SUM($D6:AB6)</f>
        <v>0</v>
      </c>
      <c r="AC23" s="12">
        <f>SUM($D6:AC6)</f>
        <v>0</v>
      </c>
      <c r="AD23" s="6">
        <f>SUM($D6:AD6)</f>
        <v>0</v>
      </c>
      <c r="AE23" s="6">
        <f>SUM($D6:AE6)</f>
        <v>0</v>
      </c>
      <c r="AF23" s="6">
        <f>SUM($D6:AF6)</f>
        <v>0</v>
      </c>
      <c r="AG23" s="6">
        <f>SUM($D6:AG6)</f>
        <v>0</v>
      </c>
      <c r="AH23" s="12">
        <f>SUM($D6:AH6)</f>
        <v>0</v>
      </c>
      <c r="AI23" s="6">
        <f>SUM($D6:AI6)</f>
        <v>0</v>
      </c>
      <c r="AJ23" s="6">
        <f>SUM($D6:AJ6)</f>
        <v>0</v>
      </c>
      <c r="AK23" s="6">
        <f>SUM($D6:AK6)</f>
        <v>0</v>
      </c>
      <c r="AL23" s="6">
        <f>SUM($D6:AL6)</f>
        <v>0</v>
      </c>
      <c r="AM23" s="12">
        <f>SUM($D6:AM6)</f>
        <v>0</v>
      </c>
    </row>
    <row r="24" spans="1:40">
      <c r="A24" s="24" t="s">
        <v>177</v>
      </c>
      <c r="B24" s="4" t="s">
        <v>178</v>
      </c>
      <c r="C24" s="9" t="s">
        <v>179</v>
      </c>
      <c r="D24" s="101">
        <f>IFERROR('2. CALCUL TAUX OCTROI CV'!$D$12*D22,0)</f>
        <v>0</v>
      </c>
      <c r="E24" s="6">
        <f>IFERROR('2. CALCUL TAUX OCTROI CV'!$D$12*E22,0)</f>
        <v>0</v>
      </c>
      <c r="F24" s="6">
        <f>IFERROR('2. CALCUL TAUX OCTROI CV'!$D$12*F22,0)</f>
        <v>0</v>
      </c>
      <c r="G24" s="6">
        <f>IFERROR('2. CALCUL TAUX OCTROI CV'!$D$12*G22,0)</f>
        <v>0</v>
      </c>
      <c r="H24" s="6">
        <f>IFERROR('2. CALCUL TAUX OCTROI CV'!$D$12*H22,0)</f>
        <v>0</v>
      </c>
      <c r="I24" s="12">
        <f>IFERROR('2. CALCUL TAUX OCTROI CV'!$D$12*I22,0)</f>
        <v>0</v>
      </c>
      <c r="J24" s="6">
        <f>IFERROR('2. CALCUL TAUX OCTROI CV'!$D$12*J22,0)</f>
        <v>0</v>
      </c>
      <c r="K24" s="6">
        <f>IFERROR('2. CALCUL TAUX OCTROI CV'!$D$12*K22,0)</f>
        <v>0</v>
      </c>
      <c r="L24" s="6">
        <f>IFERROR('2. CALCUL TAUX OCTROI CV'!$D$12*L22,0)</f>
        <v>0</v>
      </c>
      <c r="M24" s="6">
        <f>IFERROR('2. CALCUL TAUX OCTROI CV'!$D$12*M22,0)</f>
        <v>0</v>
      </c>
      <c r="N24" s="12">
        <f>IFERROR('2. CALCUL TAUX OCTROI CV'!$D$12*N22,0)</f>
        <v>0</v>
      </c>
      <c r="O24" s="6">
        <f>IFERROR('2. CALCUL TAUX OCTROI CV'!$D$12*O22,0)</f>
        <v>0</v>
      </c>
      <c r="P24" s="6">
        <f>IFERROR('2. CALCUL TAUX OCTROI CV'!$D$12*P22,0)</f>
        <v>0</v>
      </c>
      <c r="Q24" s="6">
        <f>IFERROR('2. CALCUL TAUX OCTROI CV'!$D$12*Q22,0)</f>
        <v>0</v>
      </c>
      <c r="R24" s="6">
        <f>IFERROR('2. CALCUL TAUX OCTROI CV'!$D$12*R22,0)</f>
        <v>0</v>
      </c>
      <c r="S24" s="12">
        <f>IFERROR('2. CALCUL TAUX OCTROI CV'!$D$12*S22,0)</f>
        <v>0</v>
      </c>
      <c r="T24" s="6">
        <f>IFERROR('2. CALCUL TAUX OCTROI CV'!$D$12*T22,0)</f>
        <v>0</v>
      </c>
      <c r="U24" s="6">
        <f>IFERROR('2. CALCUL TAUX OCTROI CV'!$D$12*U22,0)</f>
        <v>0</v>
      </c>
      <c r="V24" s="6">
        <f>IFERROR('2. CALCUL TAUX OCTROI CV'!$D$12*V22,0)</f>
        <v>0</v>
      </c>
      <c r="W24" s="6">
        <f>IFERROR('2. CALCUL TAUX OCTROI CV'!$D$12*W22,0)</f>
        <v>0</v>
      </c>
      <c r="X24" s="12">
        <f>IFERROR('2. CALCUL TAUX OCTROI CV'!$D$12*X22,0)</f>
        <v>0</v>
      </c>
      <c r="Y24" s="6">
        <f>IFERROR('2. CALCUL TAUX OCTROI CV'!$D$12*Y22,0)</f>
        <v>0</v>
      </c>
      <c r="Z24" s="6">
        <f>IFERROR('2. CALCUL TAUX OCTROI CV'!$D$12*Z22,0)</f>
        <v>0</v>
      </c>
      <c r="AA24" s="6">
        <f>IFERROR('2. CALCUL TAUX OCTROI CV'!$D$12*AA22,0)</f>
        <v>0</v>
      </c>
      <c r="AB24" s="6">
        <f>IFERROR('2. CALCUL TAUX OCTROI CV'!$D$12*AB22,0)</f>
        <v>0</v>
      </c>
      <c r="AC24" s="12">
        <f>IFERROR('2. CALCUL TAUX OCTROI CV'!$D$12*AC22,0)</f>
        <v>0</v>
      </c>
      <c r="AD24" s="6">
        <f>IFERROR('2. CALCUL TAUX OCTROI CV'!$D$12*AD22,0)</f>
        <v>0</v>
      </c>
      <c r="AE24" s="6">
        <f>IFERROR('2. CALCUL TAUX OCTROI CV'!$D$12*AE22,0)</f>
        <v>0</v>
      </c>
      <c r="AF24" s="6">
        <f>IFERROR('2. CALCUL TAUX OCTROI CV'!$D$12*AF22,0)</f>
        <v>0</v>
      </c>
      <c r="AG24" s="6">
        <f>IFERROR('2. CALCUL TAUX OCTROI CV'!$D$12*AG22,0)</f>
        <v>0</v>
      </c>
      <c r="AH24" s="12">
        <f>IFERROR('2. CALCUL TAUX OCTROI CV'!$D$12*AH22,0)</f>
        <v>0</v>
      </c>
      <c r="AI24" s="6">
        <f>IFERROR('2. CALCUL TAUX OCTROI CV'!$D$12*AI22,0)</f>
        <v>0</v>
      </c>
      <c r="AJ24" s="6">
        <f>IFERROR('2. CALCUL TAUX OCTROI CV'!$D$12*AJ22,0)</f>
        <v>0</v>
      </c>
      <c r="AK24" s="6">
        <f>IFERROR('2. CALCUL TAUX OCTROI CV'!$D$12*AK22,0)</f>
        <v>0</v>
      </c>
      <c r="AL24" s="6">
        <f>IFERROR('2. CALCUL TAUX OCTROI CV'!$D$12*AL22,0)</f>
        <v>0</v>
      </c>
      <c r="AM24" s="12">
        <f>IFERROR('2. CALCUL TAUX OCTROI CV'!$D$12*AM22,0)</f>
        <v>0</v>
      </c>
    </row>
    <row r="25" spans="1:40">
      <c r="A25" s="24"/>
      <c r="C25" s="9"/>
      <c r="D25" s="108"/>
      <c r="I25" s="9"/>
      <c r="N25" s="9"/>
      <c r="S25" s="18"/>
      <c r="T25" s="34"/>
      <c r="U25" s="34"/>
      <c r="V25" s="34"/>
      <c r="W25" s="34"/>
      <c r="X25" s="18"/>
      <c r="Y25" s="34"/>
      <c r="Z25" s="34"/>
      <c r="AA25" s="34"/>
      <c r="AB25" s="34"/>
      <c r="AC25" s="18"/>
      <c r="AD25" s="34"/>
      <c r="AE25" s="34"/>
      <c r="AF25" s="34"/>
      <c r="AG25" s="34"/>
      <c r="AH25" s="18"/>
      <c r="AI25" s="34"/>
      <c r="AJ25" s="34"/>
      <c r="AK25" s="34"/>
      <c r="AL25" s="34"/>
      <c r="AM25" s="18"/>
    </row>
    <row r="26" spans="1:40">
      <c r="A26" s="24" t="s">
        <v>105</v>
      </c>
      <c r="B26" s="4" t="s">
        <v>106</v>
      </c>
      <c r="C26" s="9" t="s">
        <v>107</v>
      </c>
      <c r="D26" s="101">
        <f>SUM($D9:D9)</f>
        <v>0</v>
      </c>
      <c r="E26" s="6">
        <f>SUM($D9:E9)</f>
        <v>0</v>
      </c>
      <c r="F26" s="6">
        <f>SUM($D9:F9)</f>
        <v>0</v>
      </c>
      <c r="G26" s="6">
        <f>SUM($D9:G9)</f>
        <v>0</v>
      </c>
      <c r="H26" s="6">
        <f>SUM($D9:H9)</f>
        <v>0</v>
      </c>
      <c r="I26" s="12">
        <f>SUM($D9:I9)</f>
        <v>0</v>
      </c>
      <c r="J26" s="6">
        <f>SUM($D9:J9)</f>
        <v>0</v>
      </c>
      <c r="K26" s="6">
        <f>SUM($D9:K9)</f>
        <v>0</v>
      </c>
      <c r="L26" s="6">
        <f>SUM($D9:L9)</f>
        <v>0</v>
      </c>
      <c r="M26" s="6">
        <f>SUM($D9:M9)</f>
        <v>0</v>
      </c>
      <c r="N26" s="12">
        <f>SUM($D9:N9)</f>
        <v>0</v>
      </c>
      <c r="O26" s="6">
        <f>SUM($D9:O9)</f>
        <v>0</v>
      </c>
      <c r="P26" s="6">
        <f>SUM($D9:P9)</f>
        <v>0</v>
      </c>
      <c r="Q26" s="6">
        <f>SUM($D9:Q9)</f>
        <v>0</v>
      </c>
      <c r="R26" s="6">
        <f>SUM($D9:R9)</f>
        <v>0</v>
      </c>
      <c r="S26" s="12">
        <f>SUM($D9:S9)</f>
        <v>0</v>
      </c>
      <c r="T26" s="6">
        <f>SUM($D9:T9)</f>
        <v>0</v>
      </c>
      <c r="U26" s="6">
        <f>SUM($D9:U9)</f>
        <v>0</v>
      </c>
      <c r="V26" s="6">
        <f>SUM($D9:V9)</f>
        <v>0</v>
      </c>
      <c r="W26" s="6">
        <f>SUM($D9:W9)</f>
        <v>0</v>
      </c>
      <c r="X26" s="12">
        <f>SUM($D9:X9)</f>
        <v>0</v>
      </c>
      <c r="Y26" s="6">
        <f>SUM($D9:Y9)</f>
        <v>0</v>
      </c>
      <c r="Z26" s="6">
        <f>SUM($D9:Z9)</f>
        <v>0</v>
      </c>
      <c r="AA26" s="6">
        <f>SUM($D9:AA9)</f>
        <v>0</v>
      </c>
      <c r="AB26" s="6">
        <f>SUM($D9:AB9)</f>
        <v>0</v>
      </c>
      <c r="AC26" s="12">
        <f>SUM($D9:AC9)</f>
        <v>0</v>
      </c>
      <c r="AD26" s="6">
        <f>SUM($D9:AD9)</f>
        <v>0</v>
      </c>
      <c r="AE26" s="6">
        <f>SUM($D9:AE9)</f>
        <v>0</v>
      </c>
      <c r="AF26" s="6">
        <f>SUM($D9:AF9)</f>
        <v>0</v>
      </c>
      <c r="AG26" s="6">
        <f>SUM($D9:AG9)</f>
        <v>0</v>
      </c>
      <c r="AH26" s="12">
        <f>SUM($D9:AH9)</f>
        <v>0</v>
      </c>
      <c r="AI26" s="6">
        <f>SUM($D9:AI9)</f>
        <v>0</v>
      </c>
      <c r="AJ26" s="6">
        <f>SUM($D9:AJ9)</f>
        <v>0</v>
      </c>
      <c r="AK26" s="6">
        <f>SUM($D9:AK9)</f>
        <v>0</v>
      </c>
      <c r="AL26" s="6">
        <f>SUM($D9:AL9)</f>
        <v>0</v>
      </c>
      <c r="AM26" s="12">
        <f>SUM($D9:AM9)</f>
        <v>0</v>
      </c>
    </row>
    <row r="27" spans="1:40">
      <c r="A27" s="24" t="s">
        <v>109</v>
      </c>
      <c r="B27" s="4" t="s">
        <v>110</v>
      </c>
      <c r="C27" s="9" t="s">
        <v>107</v>
      </c>
      <c r="D27" s="101">
        <f>SUM($D10:D10)</f>
        <v>0</v>
      </c>
      <c r="E27" s="6">
        <f>SUM($D10:E10)</f>
        <v>0</v>
      </c>
      <c r="F27" s="6">
        <f>SUM($D10:F10)</f>
        <v>0</v>
      </c>
      <c r="G27" s="6">
        <f>SUM($D10:G10)</f>
        <v>0</v>
      </c>
      <c r="H27" s="6">
        <f>SUM($D10:H10)</f>
        <v>0</v>
      </c>
      <c r="I27" s="12">
        <f>SUM($D10:I10)</f>
        <v>0</v>
      </c>
      <c r="J27" s="6">
        <f>SUM($D10:J10)</f>
        <v>0</v>
      </c>
      <c r="K27" s="6">
        <f>SUM($D10:K10)</f>
        <v>0</v>
      </c>
      <c r="L27" s="6">
        <f>SUM($D10:L10)</f>
        <v>0</v>
      </c>
      <c r="M27" s="6">
        <f>SUM($D10:M10)</f>
        <v>0</v>
      </c>
      <c r="N27" s="12">
        <f>SUM($D10:N10)</f>
        <v>0</v>
      </c>
      <c r="O27" s="6">
        <f>SUM($D10:O10)</f>
        <v>0</v>
      </c>
      <c r="P27" s="6">
        <f>SUM($D10:P10)</f>
        <v>0</v>
      </c>
      <c r="Q27" s="6">
        <f>SUM($D10:Q10)</f>
        <v>0</v>
      </c>
      <c r="R27" s="6">
        <f>SUM($D10:R10)</f>
        <v>0</v>
      </c>
      <c r="S27" s="12">
        <f>SUM($D10:S10)</f>
        <v>0</v>
      </c>
      <c r="T27" s="6">
        <f>SUM($D10:T10)</f>
        <v>0</v>
      </c>
      <c r="U27" s="6">
        <f>SUM($D10:U10)</f>
        <v>0</v>
      </c>
      <c r="V27" s="6">
        <f>SUM($D10:V10)</f>
        <v>0</v>
      </c>
      <c r="W27" s="6">
        <f>SUM($D10:W10)</f>
        <v>0</v>
      </c>
      <c r="X27" s="12">
        <f>SUM($D10:X10)</f>
        <v>0</v>
      </c>
      <c r="Y27" s="6">
        <f>SUM($D10:Y10)</f>
        <v>0</v>
      </c>
      <c r="Z27" s="6">
        <f>SUM($D10:Z10)</f>
        <v>0</v>
      </c>
      <c r="AA27" s="6">
        <f>SUM($D10:AA10)</f>
        <v>0</v>
      </c>
      <c r="AB27" s="6">
        <f>SUM($D10:AB10)</f>
        <v>0</v>
      </c>
      <c r="AC27" s="12">
        <f>SUM($D10:AC10)</f>
        <v>0</v>
      </c>
      <c r="AD27" s="6">
        <f>SUM($D10:AD10)</f>
        <v>0</v>
      </c>
      <c r="AE27" s="6">
        <f>SUM($D10:AE10)</f>
        <v>0</v>
      </c>
      <c r="AF27" s="6">
        <f>SUM($D10:AF10)</f>
        <v>0</v>
      </c>
      <c r="AG27" s="6">
        <f>SUM($D10:AG10)</f>
        <v>0</v>
      </c>
      <c r="AH27" s="12">
        <f>SUM($D10:AH10)</f>
        <v>0</v>
      </c>
      <c r="AI27" s="6">
        <f>SUM($D10:AI10)</f>
        <v>0</v>
      </c>
      <c r="AJ27" s="6">
        <f>SUM($D10:AJ10)</f>
        <v>0</v>
      </c>
      <c r="AK27" s="6">
        <f>SUM($D10:AK10)</f>
        <v>0</v>
      </c>
      <c r="AL27" s="6">
        <f>SUM($D10:AL10)</f>
        <v>0</v>
      </c>
      <c r="AM27" s="12">
        <f>SUM($D10:AM10)</f>
        <v>0</v>
      </c>
    </row>
    <row r="28" spans="1:40">
      <c r="A28" s="24" t="s">
        <v>111</v>
      </c>
      <c r="B28" s="4" t="s">
        <v>112</v>
      </c>
      <c r="C28" s="9" t="s">
        <v>107</v>
      </c>
      <c r="D28" s="101">
        <f>SUM($D11:D11)</f>
        <v>0</v>
      </c>
      <c r="E28" s="6">
        <f>SUM($D11:E11)</f>
        <v>0</v>
      </c>
      <c r="F28" s="6">
        <f>SUM($D11:F11)</f>
        <v>0</v>
      </c>
      <c r="G28" s="6">
        <f>SUM($D11:G11)</f>
        <v>0</v>
      </c>
      <c r="H28" s="6">
        <f>SUM($D11:H11)</f>
        <v>0</v>
      </c>
      <c r="I28" s="12">
        <f>SUM($D11:I11)</f>
        <v>0</v>
      </c>
      <c r="J28" s="6">
        <f>SUM($D11:J11)</f>
        <v>0</v>
      </c>
      <c r="K28" s="6">
        <f>SUM($D11:K11)</f>
        <v>0</v>
      </c>
      <c r="L28" s="6">
        <f>SUM($D11:L11)</f>
        <v>0</v>
      </c>
      <c r="M28" s="6">
        <f>SUM($D11:M11)</f>
        <v>0</v>
      </c>
      <c r="N28" s="12">
        <f>SUM($D11:N11)</f>
        <v>0</v>
      </c>
      <c r="O28" s="6">
        <f>SUM($D11:O11)</f>
        <v>0</v>
      </c>
      <c r="P28" s="6">
        <f>SUM($D11:P11)</f>
        <v>0</v>
      </c>
      <c r="Q28" s="6">
        <f>SUM($D11:Q11)</f>
        <v>0</v>
      </c>
      <c r="R28" s="6">
        <f>SUM($D11:R11)</f>
        <v>0</v>
      </c>
      <c r="S28" s="12">
        <f>SUM($D11:S11)</f>
        <v>0</v>
      </c>
      <c r="T28" s="6">
        <f>SUM($D11:T11)</f>
        <v>0</v>
      </c>
      <c r="U28" s="6">
        <f>SUM($D11:U11)</f>
        <v>0</v>
      </c>
      <c r="V28" s="6">
        <f>SUM($D11:V11)</f>
        <v>0</v>
      </c>
      <c r="W28" s="6">
        <f>SUM($D11:W11)</f>
        <v>0</v>
      </c>
      <c r="X28" s="12">
        <f>SUM($D11:X11)</f>
        <v>0</v>
      </c>
      <c r="Y28" s="6">
        <f>SUM($D11:Y11)</f>
        <v>0</v>
      </c>
      <c r="Z28" s="6">
        <f>SUM($D11:Z11)</f>
        <v>0</v>
      </c>
      <c r="AA28" s="6">
        <f>SUM($D11:AA11)</f>
        <v>0</v>
      </c>
      <c r="AB28" s="6">
        <f>SUM($D11:AB11)</f>
        <v>0</v>
      </c>
      <c r="AC28" s="12">
        <f>SUM($D11:AC11)</f>
        <v>0</v>
      </c>
      <c r="AD28" s="6">
        <f>SUM($D11:AD11)</f>
        <v>0</v>
      </c>
      <c r="AE28" s="6">
        <f>SUM($D11:AE11)</f>
        <v>0</v>
      </c>
      <c r="AF28" s="6">
        <f>SUM($D11:AF11)</f>
        <v>0</v>
      </c>
      <c r="AG28" s="6">
        <f>SUM($D11:AG11)</f>
        <v>0</v>
      </c>
      <c r="AH28" s="12">
        <f>SUM($D11:AH11)</f>
        <v>0</v>
      </c>
      <c r="AI28" s="6">
        <f>SUM($D11:AI11)</f>
        <v>0</v>
      </c>
      <c r="AJ28" s="6">
        <f>SUM($D11:AJ11)</f>
        <v>0</v>
      </c>
      <c r="AK28" s="6">
        <f>SUM($D11:AK11)</f>
        <v>0</v>
      </c>
      <c r="AL28" s="6">
        <f>SUM($D11:AL11)</f>
        <v>0</v>
      </c>
      <c r="AM28" s="12">
        <f>SUM($D11:AM11)</f>
        <v>0</v>
      </c>
    </row>
    <row r="29" spans="1:40">
      <c r="A29" s="24" t="s">
        <v>113</v>
      </c>
      <c r="B29" s="4" t="s">
        <v>114</v>
      </c>
      <c r="C29" s="9" t="s">
        <v>107</v>
      </c>
      <c r="D29" s="101">
        <f>SUM($D12:D12)</f>
        <v>0</v>
      </c>
      <c r="E29" s="6">
        <f>SUM($D12:E12)</f>
        <v>0</v>
      </c>
      <c r="F29" s="6">
        <f>SUM($D12:F12)</f>
        <v>0</v>
      </c>
      <c r="G29" s="6">
        <f>SUM($D12:G12)</f>
        <v>0</v>
      </c>
      <c r="H29" s="6">
        <f>SUM($D12:H12)</f>
        <v>0</v>
      </c>
      <c r="I29" s="12">
        <f>SUM($D12:I12)</f>
        <v>0</v>
      </c>
      <c r="J29" s="6">
        <f>SUM($D12:J12)</f>
        <v>0</v>
      </c>
      <c r="K29" s="6">
        <f>SUM($D12:K12)</f>
        <v>0</v>
      </c>
      <c r="L29" s="6">
        <f>SUM($D12:L12)</f>
        <v>0</v>
      </c>
      <c r="M29" s="6">
        <f>SUM($D12:M12)</f>
        <v>0</v>
      </c>
      <c r="N29" s="12">
        <f>SUM($D12:N12)</f>
        <v>0</v>
      </c>
      <c r="O29" s="6">
        <f>SUM($D12:O12)</f>
        <v>0</v>
      </c>
      <c r="P29" s="6">
        <f>SUM($D12:P12)</f>
        <v>0</v>
      </c>
      <c r="Q29" s="6">
        <f>SUM($D12:Q12)</f>
        <v>0</v>
      </c>
      <c r="R29" s="6">
        <f>SUM($D12:R12)</f>
        <v>0</v>
      </c>
      <c r="S29" s="12">
        <f>SUM($D12:S12)</f>
        <v>0</v>
      </c>
      <c r="T29" s="6">
        <f>SUM($D12:T12)</f>
        <v>0</v>
      </c>
      <c r="U29" s="6">
        <f>SUM($D12:U12)</f>
        <v>0</v>
      </c>
      <c r="V29" s="6">
        <f>SUM($D12:V12)</f>
        <v>0</v>
      </c>
      <c r="W29" s="6">
        <f>SUM($D12:W12)</f>
        <v>0</v>
      </c>
      <c r="X29" s="12">
        <f>SUM($D12:X12)</f>
        <v>0</v>
      </c>
      <c r="Y29" s="6">
        <f>SUM($D12:Y12)</f>
        <v>0</v>
      </c>
      <c r="Z29" s="6">
        <f>SUM($D12:Z12)</f>
        <v>0</v>
      </c>
      <c r="AA29" s="6">
        <f>SUM($D12:AA12)</f>
        <v>0</v>
      </c>
      <c r="AB29" s="6">
        <f>SUM($D12:AB12)</f>
        <v>0</v>
      </c>
      <c r="AC29" s="12">
        <f>SUM($D12:AC12)</f>
        <v>0</v>
      </c>
      <c r="AD29" s="6">
        <f>SUM($D12:AD12)</f>
        <v>0</v>
      </c>
      <c r="AE29" s="6">
        <f>SUM($D12:AE12)</f>
        <v>0</v>
      </c>
      <c r="AF29" s="6">
        <f>SUM($D12:AF12)</f>
        <v>0</v>
      </c>
      <c r="AG29" s="6">
        <f>SUM($D12:AG12)</f>
        <v>0</v>
      </c>
      <c r="AH29" s="12">
        <f>SUM($D12:AH12)</f>
        <v>0</v>
      </c>
      <c r="AI29" s="6">
        <f>SUM($D12:AI12)</f>
        <v>0</v>
      </c>
      <c r="AJ29" s="6">
        <f>SUM($D12:AJ12)</f>
        <v>0</v>
      </c>
      <c r="AK29" s="6">
        <f>SUM($D12:AK12)</f>
        <v>0</v>
      </c>
      <c r="AL29" s="6">
        <f>SUM($D12:AL12)</f>
        <v>0</v>
      </c>
      <c r="AM29" s="12">
        <f>SUM($D12:AM12)</f>
        <v>0</v>
      </c>
    </row>
    <row r="30" spans="1:40">
      <c r="A30" s="24" t="s">
        <v>115</v>
      </c>
      <c r="B30" s="4" t="s">
        <v>116</v>
      </c>
      <c r="C30" s="9" t="s">
        <v>107</v>
      </c>
      <c r="D30" s="101">
        <f>SUM($D13:D13)</f>
        <v>0</v>
      </c>
      <c r="E30" s="6">
        <f>SUM($D13:E13)</f>
        <v>0</v>
      </c>
      <c r="F30" s="6">
        <f>SUM($D13:F13)</f>
        <v>0</v>
      </c>
      <c r="G30" s="6">
        <f>SUM($D13:G13)</f>
        <v>0</v>
      </c>
      <c r="H30" s="6">
        <f>SUM($D13:H13)</f>
        <v>0</v>
      </c>
      <c r="I30" s="12">
        <f>SUM($D13:I13)</f>
        <v>0</v>
      </c>
      <c r="J30" s="6">
        <f>SUM($D13:J13)</f>
        <v>0</v>
      </c>
      <c r="K30" s="6">
        <f>SUM($D13:K13)</f>
        <v>0</v>
      </c>
      <c r="L30" s="6">
        <f>SUM($D13:L13)</f>
        <v>0</v>
      </c>
      <c r="M30" s="6">
        <f>SUM($D13:M13)</f>
        <v>0</v>
      </c>
      <c r="N30" s="12">
        <f>SUM($D13:N13)</f>
        <v>0</v>
      </c>
      <c r="O30" s="6">
        <f>SUM($D13:O13)</f>
        <v>0</v>
      </c>
      <c r="P30" s="6">
        <f>SUM($D13:P13)</f>
        <v>0</v>
      </c>
      <c r="Q30" s="6">
        <f>SUM($D13:Q13)</f>
        <v>0</v>
      </c>
      <c r="R30" s="6">
        <f>SUM($D13:R13)</f>
        <v>0</v>
      </c>
      <c r="S30" s="12">
        <f>SUM($D13:S13)</f>
        <v>0</v>
      </c>
      <c r="T30" s="6">
        <f>SUM($D13:T13)</f>
        <v>0</v>
      </c>
      <c r="U30" s="6">
        <f>SUM($D13:U13)</f>
        <v>0</v>
      </c>
      <c r="V30" s="6">
        <f>SUM($D13:V13)</f>
        <v>0</v>
      </c>
      <c r="W30" s="6">
        <f>SUM($D13:W13)</f>
        <v>0</v>
      </c>
      <c r="X30" s="12">
        <f>SUM($D13:X13)</f>
        <v>0</v>
      </c>
      <c r="Y30" s="6">
        <f>SUM($D13:Y13)</f>
        <v>0</v>
      </c>
      <c r="Z30" s="6">
        <f>SUM($D13:Z13)</f>
        <v>0</v>
      </c>
      <c r="AA30" s="6">
        <f>SUM($D13:AA13)</f>
        <v>0</v>
      </c>
      <c r="AB30" s="6">
        <f>SUM($D13:AB13)</f>
        <v>0</v>
      </c>
      <c r="AC30" s="12">
        <f>SUM($D13:AC13)</f>
        <v>0</v>
      </c>
      <c r="AD30" s="6">
        <f>SUM($D13:AD13)</f>
        <v>0</v>
      </c>
      <c r="AE30" s="6">
        <f>SUM($D13:AE13)</f>
        <v>0</v>
      </c>
      <c r="AF30" s="6">
        <f>SUM($D13:AF13)</f>
        <v>0</v>
      </c>
      <c r="AG30" s="6">
        <f>SUM($D13:AG13)</f>
        <v>0</v>
      </c>
      <c r="AH30" s="12">
        <f>SUM($D13:AH13)</f>
        <v>0</v>
      </c>
      <c r="AI30" s="6">
        <f>SUM($D13:AI13)</f>
        <v>0</v>
      </c>
      <c r="AJ30" s="6">
        <f>SUM($D13:AJ13)</f>
        <v>0</v>
      </c>
      <c r="AK30" s="6">
        <f>SUM($D13:AK13)</f>
        <v>0</v>
      </c>
      <c r="AL30" s="6">
        <f>SUM($D13:AL13)</f>
        <v>0</v>
      </c>
      <c r="AM30" s="12">
        <f>SUM($D13:AM13)</f>
        <v>0</v>
      </c>
    </row>
    <row r="31" spans="1:40">
      <c r="A31" s="24"/>
      <c r="C31" s="9"/>
      <c r="D31" s="108"/>
      <c r="I31" s="9"/>
      <c r="N31" s="9"/>
      <c r="S31" s="19"/>
      <c r="T31" s="35"/>
      <c r="U31" s="35"/>
      <c r="V31" s="35"/>
      <c r="W31" s="35"/>
      <c r="X31" s="19"/>
      <c r="Y31" s="35"/>
      <c r="Z31" s="35"/>
      <c r="AA31" s="35"/>
      <c r="AB31" s="35"/>
      <c r="AC31" s="19"/>
      <c r="AD31" s="35"/>
      <c r="AE31" s="35"/>
      <c r="AF31" s="35"/>
      <c r="AG31" s="35"/>
      <c r="AH31" s="19"/>
      <c r="AI31" s="35"/>
      <c r="AJ31" s="35"/>
      <c r="AK31" s="35"/>
      <c r="AL31" s="35"/>
      <c r="AM31" s="19"/>
    </row>
    <row r="32" spans="1:40">
      <c r="A32" s="26" t="s">
        <v>118</v>
      </c>
      <c r="B32" s="27" t="s">
        <v>119</v>
      </c>
      <c r="C32" s="28" t="s">
        <v>120</v>
      </c>
      <c r="D32" s="102">
        <f>SUM($D15:D15)</f>
        <v>0</v>
      </c>
      <c r="E32" s="29">
        <f>SUM($D15:E15)</f>
        <v>0</v>
      </c>
      <c r="F32" s="29">
        <f>SUM($D15:F15)</f>
        <v>0</v>
      </c>
      <c r="G32" s="29">
        <f>SUM($D15:G15)</f>
        <v>0</v>
      </c>
      <c r="H32" s="29">
        <f>SUM($D15:H15)</f>
        <v>0</v>
      </c>
      <c r="I32" s="30">
        <f>SUM($D15:I15)</f>
        <v>0</v>
      </c>
      <c r="J32" s="29">
        <f>SUM($D15:J15)</f>
        <v>0</v>
      </c>
      <c r="K32" s="29">
        <f>SUM($D15:K15)</f>
        <v>0</v>
      </c>
      <c r="L32" s="29">
        <f>SUM($D15:L15)</f>
        <v>0</v>
      </c>
      <c r="M32" s="29">
        <f>SUM($D15:M15)</f>
        <v>0</v>
      </c>
      <c r="N32" s="30">
        <f>SUM($D15:N15)</f>
        <v>0</v>
      </c>
      <c r="O32" s="29">
        <f>SUM($D15:O15)</f>
        <v>0</v>
      </c>
      <c r="P32" s="29">
        <f>SUM($D15:P15)</f>
        <v>0</v>
      </c>
      <c r="Q32" s="29">
        <f>SUM($D15:Q15)</f>
        <v>0</v>
      </c>
      <c r="R32" s="29">
        <f>SUM($D15:R15)</f>
        <v>0</v>
      </c>
      <c r="S32" s="30">
        <f>SUM($D15:S15)</f>
        <v>0</v>
      </c>
      <c r="T32" s="29">
        <f>SUM($D15:T15)</f>
        <v>0</v>
      </c>
      <c r="U32" s="29">
        <f>SUM($D15:U15)</f>
        <v>0</v>
      </c>
      <c r="V32" s="29">
        <f>SUM($D15:V15)</f>
        <v>0</v>
      </c>
      <c r="W32" s="29">
        <f>SUM($D15:W15)</f>
        <v>0</v>
      </c>
      <c r="X32" s="30">
        <f>SUM($D15:X15)</f>
        <v>0</v>
      </c>
      <c r="Y32" s="29">
        <f>SUM($D15:Y15)</f>
        <v>0</v>
      </c>
      <c r="Z32" s="29">
        <f>SUM($D15:Z15)</f>
        <v>0</v>
      </c>
      <c r="AA32" s="29">
        <f>SUM($D15:AA15)</f>
        <v>0</v>
      </c>
      <c r="AB32" s="29">
        <f>SUM($D15:AB15)</f>
        <v>0</v>
      </c>
      <c r="AC32" s="30">
        <f>SUM($D15:AC15)</f>
        <v>0</v>
      </c>
      <c r="AD32" s="29">
        <f>SUM($D15:AD15)</f>
        <v>0</v>
      </c>
      <c r="AE32" s="29">
        <f>SUM($D15:AE15)</f>
        <v>0</v>
      </c>
      <c r="AF32" s="29">
        <f>SUM($D15:AF15)</f>
        <v>0</v>
      </c>
      <c r="AG32" s="29">
        <f>SUM($D15:AG15)</f>
        <v>0</v>
      </c>
      <c r="AH32" s="30">
        <f>SUM($D15:AH15)</f>
        <v>0</v>
      </c>
      <c r="AI32" s="29">
        <f>SUM($D15:AI15)</f>
        <v>0</v>
      </c>
      <c r="AJ32" s="29">
        <f>SUM($D15:AJ15)</f>
        <v>0</v>
      </c>
      <c r="AK32" s="29">
        <f>SUM($D15:AK15)</f>
        <v>0</v>
      </c>
      <c r="AL32" s="29">
        <f>SUM($D15:AL15)</f>
        <v>0</v>
      </c>
      <c r="AM32" s="30">
        <f>SUM($D15:AM15)</f>
        <v>0</v>
      </c>
    </row>
    <row r="33" spans="30:34">
      <c r="AD33" s="4"/>
      <c r="AE33" s="4"/>
      <c r="AF33" s="4"/>
      <c r="AG33" s="4"/>
      <c r="AH33" s="4"/>
    </row>
  </sheetData>
  <sheetProtection algorithmName="SHA-512" hashValue="YMZG2jjObqaPUEIJnuqCM5jgf0drQJhFw7MAWX0UUzLUOuW1huejW1CxyVHTYZ6Nv09pYZ5yuJ8v5IBbQAU3Qg==" saltValue="E1yTu1AP3rIOyb/Mgm2zjw==" spinCount="100000" sheet="1" objects="1" scenarios="1"/>
  <pageMargins left="0.7" right="0.7" top="0.75" bottom="0.75" header="0.3" footer="0.3"/>
  <pageSetup paperSize="9" scale="44" fitToWidth="4" orientation="landscape" r:id="rId1"/>
  <colBreaks count="6" manualBreakCount="6">
    <brk id="9" max="1048575" man="1"/>
    <brk id="14" max="1048575" man="1"/>
    <brk id="19" max="1048575" man="1"/>
    <brk id="24" max="1048575" man="1"/>
    <brk id="29" max="1048575" man="1"/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8" ma:contentTypeDescription="Crée un document." ma:contentTypeScope="" ma:versionID="72cd148af5d3cd9bdeac33fa0467827d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eb654c6a325459d30047569cc8b4b116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2b25aefb-3ccf-4420-aa52-1b1f9aaaf2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c5b73a-2937-480a-bae2-8275f29a8db1}" ma:internalName="TaxCatchAll" ma:showField="CatchAllData" ma:web="f4ba004b-9e9a-49ed-84ff-f3311c109b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020712-424a-4400-ad0c-f33a0c7e775a">
      <Terms xmlns="http://schemas.microsoft.com/office/infopath/2007/PartnerControls"/>
    </lcf76f155ced4ddcb4097134ff3c332f>
    <TaxCatchAll xmlns="f4ba004b-9e9a-49ed-84ff-f3311c109b55" xsi:nil="true"/>
  </documentManagement>
</p:properties>
</file>

<file path=customXml/itemProps1.xml><?xml version="1.0" encoding="utf-8"?>
<ds:datastoreItem xmlns:ds="http://schemas.openxmlformats.org/officeDocument/2006/customXml" ds:itemID="{BCA7817C-C937-47EB-82E0-F0B5D59CF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20712-424a-4400-ad0c-f33a0c7e775a"/>
    <ds:schemaRef ds:uri="f4ba004b-9e9a-49ed-84ff-f3311c109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230550-CAF4-4589-9826-361C87AB07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02D5B5-BBC0-4F22-8E50-C7D1C6B10705}">
  <ds:schemaRefs>
    <ds:schemaRef ds:uri="http://schemas.microsoft.com/office/2006/metadata/properties"/>
    <ds:schemaRef ds:uri="http://schemas.microsoft.com/office/infopath/2007/PartnerControls"/>
    <ds:schemaRef ds:uri="d2020712-424a-4400-ad0c-f33a0c7e775a"/>
    <ds:schemaRef ds:uri="f4ba004b-9e9a-49ed-84ff-f3311c109b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1. INTRODUCTION</vt:lpstr>
      <vt:lpstr>2. CALCUL TAUX OCTROI CV</vt:lpstr>
      <vt:lpstr>3. CALCUL CPMA</vt:lpstr>
      <vt:lpstr>'3. CALCUL CPMA'!Impression_des_titres</vt:lpstr>
      <vt:lpstr>parametres</vt:lpstr>
      <vt:lpstr>'1. INTRODUCTION'!Zone_d_impression</vt:lpstr>
      <vt:lpstr>'2. CALCUL TAUX OCTROI CV'!Zone_d_impression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SPW-ENERGIE</dc:creator>
  <cp:keywords/>
  <dc:description/>
  <cp:lastModifiedBy>RENARD François</cp:lastModifiedBy>
  <cp:revision/>
  <dcterms:created xsi:type="dcterms:W3CDTF">2019-06-28T14:14:47Z</dcterms:created>
  <dcterms:modified xsi:type="dcterms:W3CDTF">2026-01-15T09:46:48Z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  <property fmtid="{D5CDD505-2E9C-101B-9397-08002B2CF9AE}" pid="3" name="MediaServiceImageTags">
    <vt:lpwstr/>
  </property>
  <property fmtid="{D5CDD505-2E9C-101B-9397-08002B2CF9AE}" pid="4" name="MSIP_Label_97a477d1-147d-4e34-b5e3-7b26d2f44870_Enabled">
    <vt:lpwstr>true</vt:lpwstr>
  </property>
  <property fmtid="{D5CDD505-2E9C-101B-9397-08002B2CF9AE}" pid="5" name="MSIP_Label_97a477d1-147d-4e34-b5e3-7b26d2f44870_SetDate">
    <vt:lpwstr>2024-05-31T13:16:57Z</vt:lpwstr>
  </property>
  <property fmtid="{D5CDD505-2E9C-101B-9397-08002B2CF9AE}" pid="6" name="MSIP_Label_97a477d1-147d-4e34-b5e3-7b26d2f44870_Method">
    <vt:lpwstr>Standard</vt:lpwstr>
  </property>
  <property fmtid="{D5CDD505-2E9C-101B-9397-08002B2CF9AE}" pid="7" name="MSIP_Label_97a477d1-147d-4e34-b5e3-7b26d2f44870_Name">
    <vt:lpwstr>97a477d1-147d-4e34-b5e3-7b26d2f44870</vt:lpwstr>
  </property>
  <property fmtid="{D5CDD505-2E9C-101B-9397-08002B2CF9AE}" pid="8" name="MSIP_Label_97a477d1-147d-4e34-b5e3-7b26d2f44870_SiteId">
    <vt:lpwstr>1f816a84-7aa6-4a56-b22a-7b3452fa8681</vt:lpwstr>
  </property>
  <property fmtid="{D5CDD505-2E9C-101B-9397-08002B2CF9AE}" pid="9" name="MSIP_Label_97a477d1-147d-4e34-b5e3-7b26d2f44870_ActionId">
    <vt:lpwstr>e5dfe8b0-8041-40ca-8611-307773ff2e05</vt:lpwstr>
  </property>
  <property fmtid="{D5CDD505-2E9C-101B-9397-08002B2CF9AE}" pid="10" name="MSIP_Label_97a477d1-147d-4e34-b5e3-7b26d2f44870_ContentBits">
    <vt:lpwstr>0</vt:lpwstr>
  </property>
</Properties>
</file>