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2-APPUI MARCHE REGIONAL ENERGIE/6. Consultation CPMA/5. Documents de consultation SPW/20230301-Nouvelle unité-Extension/"/>
    </mc:Choice>
  </mc:AlternateContent>
  <xr:revisionPtr revIDLastSave="518" documentId="8_{A279A38C-9CA2-46AB-B776-C5DA7C0FEAD8}" xr6:coauthVersionLast="47" xr6:coauthVersionMax="47" xr10:uidLastSave="{282801CA-B9F0-614C-93D7-BDC6FFC78DFD}"/>
  <bookViews>
    <workbookView xWindow="0" yWindow="760" windowWidth="34560" windowHeight="21580" activeTab="3" xr2:uid="{84B4E203-FCC3-364E-8738-079039B1566F}"/>
  </bookViews>
  <sheets>
    <sheet name="INTRODUCTION" sheetId="14" r:id="rId1"/>
    <sheet name="VALEURS DE REFERENCE" sheetId="11" r:id="rId2"/>
    <sheet name="SUR DOSSIER (CPMA&gt;10%)" sheetId="12" r:id="rId3"/>
    <sheet name="SUR DOSSIER (HORS CATEGORIE)" sheetId="16" r:id="rId4"/>
  </sheets>
  <definedNames>
    <definedName name="Prix_ELEC" localSheetId="0">#REF!</definedName>
    <definedName name="Prix_ELEC" localSheetId="2">#REF!</definedName>
    <definedName name="Prix_ELEC" localSheetId="3">#REF!</definedName>
    <definedName name="Prix_ELEC" localSheetId="1">#REF!</definedName>
    <definedName name="Prix_ELEC">#REF!</definedName>
    <definedName name="_xlnm.Print_Area" localSheetId="2">'SUR DOSSIER (CPMA&gt;10%)'!$A$1:$I$45</definedName>
    <definedName name="_xlnm.Print_Area" localSheetId="3">'SUR DOSSIER (HORS CATEGORIE)'!$A$1:$D$45</definedName>
    <definedName name="_xlnm.Print_Area" localSheetId="1">'VALEURS DE REFERENCE'!$A$1:$I$45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2" l="1"/>
  <c r="F15" i="12" s="1"/>
  <c r="G15" i="12" s="1"/>
  <c r="H15" i="12" s="1"/>
  <c r="I15" i="12" s="1"/>
  <c r="E14" i="12"/>
  <c r="F14" i="12" s="1"/>
  <c r="G14" i="12" s="1"/>
  <c r="H14" i="12" s="1"/>
  <c r="I14" i="12" s="1"/>
  <c r="B48" i="16"/>
  <c r="E43" i="12"/>
  <c r="F43" i="12" s="1"/>
  <c r="G43" i="12" s="1"/>
  <c r="H43" i="12" s="1"/>
  <c r="I43" i="12" s="1"/>
  <c r="E41" i="12"/>
  <c r="F41" i="12" s="1"/>
  <c r="G41" i="12" s="1"/>
  <c r="H41" i="12" s="1"/>
  <c r="I41" i="12" s="1"/>
  <c r="F14" i="11" l="1"/>
  <c r="G14" i="11"/>
  <c r="D28" i="11"/>
  <c r="E28" i="11"/>
  <c r="F28" i="11"/>
  <c r="G28" i="11"/>
  <c r="H28" i="11"/>
  <c r="I28" i="11"/>
  <c r="I14" i="11" l="1"/>
  <c r="G39" i="11"/>
  <c r="G41" i="11" s="1"/>
  <c r="G43" i="11" s="1"/>
  <c r="G45" i="11" s="1"/>
  <c r="I39" i="11"/>
  <c r="I41" i="11" s="1"/>
  <c r="I43" i="11" s="1"/>
  <c r="I45" i="11" s="1"/>
  <c r="H39" i="11"/>
  <c r="H41" i="11" s="1"/>
  <c r="H43" i="11" s="1"/>
  <c r="H45" i="11" s="1"/>
  <c r="F39" i="11"/>
  <c r="F41" i="11" s="1"/>
  <c r="F43" i="11" s="1"/>
  <c r="F45" i="11" s="1"/>
  <c r="E39" i="11"/>
  <c r="E41" i="11" s="1"/>
  <c r="E43" i="11" s="1"/>
  <c r="E45" i="11" s="1"/>
  <c r="D39" i="11"/>
  <c r="D41" i="11" s="1"/>
  <c r="D43" i="11" s="1"/>
  <c r="D45" i="11" s="1"/>
  <c r="H14" i="11"/>
</calcChain>
</file>

<file path=xl/sharedStrings.xml><?xml version="1.0" encoding="utf-8"?>
<sst xmlns="http://schemas.openxmlformats.org/spreadsheetml/2006/main" count="548" uniqueCount="130">
  <si>
    <t>-</t>
  </si>
  <si>
    <t>kW</t>
  </si>
  <si>
    <t>PARAMETRES TECHNIQUES</t>
  </si>
  <si>
    <t>Pend</t>
  </si>
  <si>
    <t>Ue</t>
  </si>
  <si>
    <t>Heures/an</t>
  </si>
  <si>
    <t>PARAMETRES ECONOMIQUES</t>
  </si>
  <si>
    <t>CAPEX</t>
  </si>
  <si>
    <t>EUR HTVA/kWe</t>
  </si>
  <si>
    <t>SUB</t>
  </si>
  <si>
    <t>Frais d'exploitation et de maintenance</t>
  </si>
  <si>
    <t>OPEX</t>
  </si>
  <si>
    <t>EUR HTVA/kWe.an</t>
  </si>
  <si>
    <t>PARAMETRES FINANCIERS</t>
  </si>
  <si>
    <t>Durée de vie économique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</si>
  <si>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</si>
  <si>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</si>
  <si>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</si>
  <si>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</si>
  <si>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</si>
  <si>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</si>
  <si>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</si>
  <si>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</si>
  <si>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</si>
  <si>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l</t>
  </si>
  <si>
    <t>Tarif d'injection appliqué par le gestionnaire de réseau</t>
  </si>
  <si>
    <t>T(1) INJ</t>
  </si>
  <si>
    <t>EUR HTVA/MWhe</t>
  </si>
  <si>
    <t>PARAMETRES D'INDEXATION</t>
  </si>
  <si>
    <t>INDEX</t>
  </si>
  <si>
    <t>%/an</t>
  </si>
  <si>
    <t>Durée d'utilisation nouvelle unité</t>
  </si>
  <si>
    <t>Coût d'investissement initial</t>
  </si>
  <si>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</si>
  <si>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</si>
  <si>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</si>
  <si>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</si>
  <si>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</si>
  <si>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</si>
  <si>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</si>
  <si>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Délai de mise en service</t>
  </si>
  <si>
    <t>D</t>
  </si>
  <si>
    <t>Année de mise en service</t>
  </si>
  <si>
    <t>T(1)</t>
  </si>
  <si>
    <t>P BE-MARKET (1)</t>
  </si>
  <si>
    <t>REF</t>
  </si>
  <si>
    <t>Dossier</t>
  </si>
  <si>
    <t>]0 - 5]</t>
  </si>
  <si>
    <t>]5 - 10]</t>
  </si>
  <si>
    <t>]10 - 100]</t>
  </si>
  <si>
    <t>] 1000 - [</t>
  </si>
  <si>
    <t>Durée de vie turbine hydraulique</t>
  </si>
  <si>
    <t>R</t>
  </si>
  <si>
    <t>Année</t>
  </si>
  <si>
    <t>OPEX_R</t>
  </si>
  <si>
    <t>Délai versement aide</t>
  </si>
  <si>
    <t>D_SUB</t>
  </si>
  <si>
    <t>année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</si>
  <si>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</si>
  <si>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CV/MWh</t>
  </si>
  <si>
    <t xml:space="preserve">Taux d'octroi (1) </t>
  </si>
  <si>
    <t xml:space="preserve">TAUX D'OCTROI CV </t>
  </si>
  <si>
    <r>
      <t>Taux d'octroi</t>
    </r>
    <r>
      <rPr>
        <i/>
        <vertAlign val="subscript"/>
        <sz val="10.5"/>
        <color theme="1"/>
        <rFont val="Arial"/>
        <family val="2"/>
      </rPr>
      <t xml:space="preserve">compensation </t>
    </r>
    <r>
      <rPr>
        <i/>
        <sz val="10.5"/>
        <color theme="1"/>
        <rFont val="Arial"/>
        <family val="2"/>
      </rPr>
      <t xml:space="preserve">(1) </t>
    </r>
  </si>
  <si>
    <t>Taux d'octroi de CV compensation</t>
  </si>
  <si>
    <t>EUR/CV</t>
  </si>
  <si>
    <t>Prix de marché certificats verts</t>
  </si>
  <si>
    <t>EUR/MWh</t>
  </si>
  <si>
    <t>Spma (1)</t>
  </si>
  <si>
    <t>Surcoût de production moyen actualisé</t>
  </si>
  <si>
    <r>
      <t>V</t>
    </r>
    <r>
      <rPr>
        <b/>
        <vertAlign val="subscript"/>
        <sz val="12"/>
        <color theme="1"/>
        <rFont val="Calibri (Corps)"/>
      </rPr>
      <t>ELEC_VERTE</t>
    </r>
    <r>
      <rPr>
        <b/>
        <sz val="12"/>
        <color theme="1"/>
        <rFont val="Calibri"/>
        <family val="2"/>
        <scheme val="minor"/>
      </rPr>
      <t xml:space="preserve"> (1)</t>
    </r>
  </si>
  <si>
    <t>VALEUR ELECTRICITE VERTE PRODUITE</t>
  </si>
  <si>
    <t>P(1) LGO-INJ</t>
  </si>
  <si>
    <t>Prix de vente LGO</t>
  </si>
  <si>
    <t>Décote intermittence</t>
  </si>
  <si>
    <t>PARAMETRES DE MARCHE</t>
  </si>
  <si>
    <t>CPMA (1)</t>
  </si>
  <si>
    <t>COUT DE PRODUCTION MOYEN ACTUALISE</t>
  </si>
  <si>
    <t>CMPC</t>
  </si>
  <si>
    <t>Coût moyen pondéré du capital</t>
  </si>
  <si>
    <t>%CAPEX</t>
  </si>
  <si>
    <t>Taux de subsidiation net</t>
  </si>
  <si>
    <t>Puissance électrique nette développable</t>
  </si>
  <si>
    <t>T-MT</t>
  </si>
  <si>
    <t>MT</t>
  </si>
  <si>
    <t>T-BT</t>
  </si>
  <si>
    <t>BT</t>
  </si>
  <si>
    <t>Niveau de tension</t>
  </si>
  <si>
    <t>RACCORDEMENT RESEAU</t>
  </si>
  <si>
    <t>]500 - 1000]</t>
  </si>
  <si>
    <t>]100 - 500]</t>
  </si>
  <si>
    <t>Unité de production</t>
  </si>
  <si>
    <t>CLASSES DE PUISSANCE</t>
  </si>
  <si>
    <t>Unité</t>
  </si>
  <si>
    <t>Symbole</t>
  </si>
  <si>
    <t>CATEGORIES</t>
  </si>
  <si>
    <r>
      <t xml:space="preserve">Au fil de l'eau (Hauteur de chute </t>
    </r>
    <r>
      <rPr>
        <b/>
        <sz val="12"/>
        <rFont val="Calibri (Corps)"/>
      </rPr>
      <t>&lt; 10 m</t>
    </r>
    <r>
      <rPr>
        <b/>
        <sz val="12"/>
        <rFont val="Calibri"/>
        <family val="2"/>
        <scheme val="minor"/>
      </rPr>
      <t>)</t>
    </r>
  </si>
  <si>
    <t>HYDRO - RESERVATION CV 2024</t>
  </si>
  <si>
    <r>
      <t>Taux d'octroi</t>
    </r>
    <r>
      <rPr>
        <i/>
        <vertAlign val="subscript"/>
        <sz val="10.5"/>
        <rFont val="Arial"/>
        <family val="2"/>
      </rPr>
      <t xml:space="preserve">compensation </t>
    </r>
    <r>
      <rPr>
        <i/>
        <sz val="10.5"/>
        <rFont val="Arial"/>
        <family val="2"/>
      </rPr>
      <t xml:space="preserve">(1) </t>
    </r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</si>
  <si>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</si>
  <si>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MAX 1,5 x REF</t>
  </si>
  <si>
    <t>MIN 2000h</t>
  </si>
  <si>
    <t>Consultation des acteurs de marché du 01/03/2023 au 31/03/2023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</si>
  <si>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2024. </t>
    </r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</si>
  <si>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</si>
  <si>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</si>
  <si>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>arrêtés par le Ministre pour toute demande introduite en 2023 et validés par le Gouvernement wallon le 24 novembre 2022.</t>
    </r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</si>
  <si>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</si>
  <si>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</si>
  <si>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</si>
  <si>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</si>
  <si>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r>
      <t xml:space="preserve"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 </t>
    </r>
    <r>
      <rPr>
        <b/>
        <sz val="12"/>
        <color theme="1"/>
        <rFont val="Calibri"/>
        <family val="2"/>
        <scheme val="minor"/>
      </rPr>
      <t xml:space="preserve">(Arrêté ministériel non publié à ce jour) </t>
    </r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</si>
  <si>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</si>
  <si>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</si>
  <si>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t>Proposition de valeurs de référence - Nouvelle unité - HYDRO</t>
  </si>
  <si>
    <r>
      <t xml:space="preserve">Au fil de l'eau (Hauteur de chute </t>
    </r>
    <r>
      <rPr>
        <b/>
        <sz val="12"/>
        <color theme="1"/>
        <rFont val="Calibri (Corps)"/>
      </rPr>
      <t>&lt; 10 m</t>
    </r>
    <r>
      <rPr>
        <b/>
        <sz val="12"/>
        <color theme="1"/>
        <rFont val="Calibri"/>
        <family val="2"/>
        <scheme val="minor"/>
      </rPr>
      <t>)</t>
    </r>
  </si>
  <si>
    <r>
      <t xml:space="preserve">Prix </t>
    </r>
    <r>
      <rPr>
        <vertAlign val="subscript"/>
        <sz val="12"/>
        <color theme="1"/>
        <rFont val="Calibri (Corps)"/>
      </rPr>
      <t>CV</t>
    </r>
    <r>
      <rPr>
        <sz val="12"/>
        <color theme="1"/>
        <rFont val="Calibri"/>
        <family val="2"/>
        <scheme val="minor"/>
      </rPr>
      <t xml:space="preserve"> (1)</t>
    </r>
  </si>
  <si>
    <r>
      <t xml:space="preserve">Prix </t>
    </r>
    <r>
      <rPr>
        <vertAlign val="subscript"/>
        <sz val="12"/>
        <rFont val="Calibri (Corps)"/>
      </rPr>
      <t>CV</t>
    </r>
    <r>
      <rPr>
        <sz val="12"/>
        <rFont val="Calibri"/>
        <family val="2"/>
        <scheme val="minor"/>
      </rPr>
      <t xml:space="preserve"> (1)</t>
    </r>
  </si>
  <si>
    <t>HORS CATEGORIE</t>
  </si>
  <si>
    <t>REF catégorie ]1000-[</t>
  </si>
  <si>
    <t>MAX 150% REF Catégorie ]1000-[</t>
  </si>
  <si>
    <t>Valeur non ouverte à un traitement sur dossier par AGW</t>
  </si>
  <si>
    <t>Valeur non ouverte à un traitement sur dossier sur proposition du SPW</t>
  </si>
  <si>
    <t>Valeur ouverte à un traitement sur dossier sur propsition du SPW</t>
  </si>
  <si>
    <t>Commentaire SPW</t>
  </si>
  <si>
    <t>Résultat de calcul</t>
  </si>
  <si>
    <t>Coût de remplacement turbine hydraulique</t>
  </si>
  <si>
    <t>Prix de vente sur le marché de gros en Belgique</t>
  </si>
  <si>
    <t>MIN  2000</t>
  </si>
  <si>
    <t>09.03.2023</t>
  </si>
  <si>
    <t>Valeur ouverte à un traitement sur dossier sur proposition du SPW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</si>
</sst>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theme="2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0.5"/>
      <color theme="1"/>
      <name val="Arial"/>
      <family val="2"/>
    </font>
    <font>
      <i/>
      <vertAlign val="subscript"/>
      <sz val="10.5"/>
      <color theme="1"/>
      <name val="Arial"/>
      <family val="2"/>
    </font>
    <font>
      <b/>
      <vertAlign val="subscript"/>
      <sz val="12"/>
      <color theme="1"/>
      <name val="Calibri (Corps)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(Corps)"/>
    </font>
    <font>
      <b/>
      <sz val="10.5"/>
      <name val="Arial"/>
      <family val="2"/>
    </font>
    <font>
      <sz val="10.5"/>
      <name val="Arial"/>
      <family val="2"/>
    </font>
    <font>
      <i/>
      <sz val="12"/>
      <name val="Calibri"/>
      <family val="2"/>
      <scheme val="minor"/>
    </font>
    <font>
      <i/>
      <sz val="10.5"/>
      <name val="Arial"/>
      <family val="2"/>
    </font>
    <font>
      <i/>
      <vertAlign val="subscript"/>
      <sz val="10.5"/>
      <name val="Arial"/>
      <family val="2"/>
    </font>
    <font>
      <b/>
      <vertAlign val="subscript"/>
      <sz val="12"/>
      <name val="Calibri (Corps)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Symbol"/>
      <family val="1"/>
      <charset val="2"/>
    </font>
    <font>
      <b/>
      <sz val="12"/>
      <color theme="1"/>
      <name val="Calibri (Corps)"/>
    </font>
    <font>
      <vertAlign val="subscript"/>
      <sz val="12"/>
      <color theme="1"/>
      <name val="Calibri (Corps)"/>
    </font>
    <font>
      <vertAlign val="subscript"/>
      <sz val="12"/>
      <name val="Calibri (Corps)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0" fillId="2" borderId="0" xfId="0" applyFill="1"/>
    <xf numFmtId="0" fontId="3" fillId="2" borderId="0" xfId="0" applyFont="1" applyFill="1"/>
    <xf numFmtId="3" fontId="0" fillId="2" borderId="0" xfId="0" applyNumberForma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10" fontId="0" fillId="2" borderId="0" xfId="0" applyNumberFormat="1" applyFill="1"/>
    <xf numFmtId="0" fontId="7" fillId="2" borderId="0" xfId="0" applyFont="1" applyFill="1"/>
    <xf numFmtId="0" fontId="4" fillId="0" borderId="0" xfId="2"/>
    <xf numFmtId="0" fontId="0" fillId="2" borderId="4" xfId="0" applyFill="1" applyBorder="1"/>
    <xf numFmtId="0" fontId="12" fillId="2" borderId="0" xfId="0" applyFont="1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17" fillId="2" borderId="6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left"/>
    </xf>
    <xf numFmtId="0" fontId="9" fillId="2" borderId="0" xfId="0" applyFont="1" applyFill="1"/>
    <xf numFmtId="3" fontId="0" fillId="2" borderId="9" xfId="0" applyNumberFormat="1" applyFill="1" applyBorder="1"/>
    <xf numFmtId="0" fontId="8" fillId="4" borderId="0" xfId="0" applyFont="1" applyFill="1"/>
    <xf numFmtId="9" fontId="0" fillId="2" borderId="0" xfId="1" applyFont="1" applyFill="1"/>
    <xf numFmtId="0" fontId="0" fillId="4" borderId="0" xfId="0" applyFill="1"/>
    <xf numFmtId="0" fontId="17" fillId="2" borderId="4" xfId="0" applyFont="1" applyFill="1" applyBorder="1"/>
    <xf numFmtId="0" fontId="17" fillId="2" borderId="0" xfId="0" applyFont="1" applyFill="1"/>
    <xf numFmtId="3" fontId="17" fillId="2" borderId="4" xfId="0" applyNumberFormat="1" applyFont="1" applyFill="1" applyBorder="1"/>
    <xf numFmtId="3" fontId="17" fillId="2" borderId="0" xfId="0" applyNumberFormat="1" applyFont="1" applyFill="1"/>
    <xf numFmtId="0" fontId="0" fillId="2" borderId="8" xfId="0" applyFill="1" applyBorder="1"/>
    <xf numFmtId="0" fontId="17" fillId="2" borderId="7" xfId="0" applyFont="1" applyFill="1" applyBorder="1"/>
    <xf numFmtId="2" fontId="17" fillId="2" borderId="4" xfId="0" applyNumberFormat="1" applyFont="1" applyFill="1" applyBorder="1"/>
    <xf numFmtId="9" fontId="17" fillId="2" borderId="4" xfId="1" applyFont="1" applyFill="1" applyBorder="1"/>
    <xf numFmtId="9" fontId="17" fillId="2" borderId="0" xfId="1" applyFont="1" applyFill="1" applyBorder="1"/>
    <xf numFmtId="0" fontId="18" fillId="2" borderId="0" xfId="0" applyFont="1" applyFill="1"/>
    <xf numFmtId="0" fontId="3" fillId="2" borderId="0" xfId="0" applyFont="1" applyFill="1" applyAlignment="1">
      <alignment horizontal="center"/>
    </xf>
    <xf numFmtId="0" fontId="3" fillId="6" borderId="0" xfId="0" applyFont="1" applyFill="1"/>
    <xf numFmtId="0" fontId="0" fillId="6" borderId="0" xfId="0" applyFill="1"/>
    <xf numFmtId="0" fontId="3" fillId="5" borderId="3" xfId="0" applyFont="1" applyFill="1" applyBorder="1"/>
    <xf numFmtId="0" fontId="3" fillId="5" borderId="2" xfId="0" applyFont="1" applyFill="1" applyBorder="1"/>
    <xf numFmtId="0" fontId="3" fillId="5" borderId="1" xfId="0" applyFont="1" applyFill="1" applyBorder="1"/>
    <xf numFmtId="0" fontId="3" fillId="5" borderId="2" xfId="0" applyFont="1" applyFill="1" applyBorder="1" applyAlignment="1">
      <alignment horizontal="right"/>
    </xf>
    <xf numFmtId="0" fontId="19" fillId="5" borderId="2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0" fillId="5" borderId="2" xfId="0" applyFill="1" applyBorder="1"/>
    <xf numFmtId="0" fontId="0" fillId="5" borderId="1" xfId="0" applyFill="1" applyBorder="1"/>
    <xf numFmtId="0" fontId="17" fillId="5" borderId="2" xfId="0" applyFont="1" applyFill="1" applyBorder="1"/>
    <xf numFmtId="0" fontId="17" fillId="5" borderId="1" xfId="0" applyFont="1" applyFill="1" applyBorder="1"/>
    <xf numFmtId="0" fontId="2" fillId="2" borderId="0" xfId="3" applyFill="1"/>
    <xf numFmtId="0" fontId="10" fillId="2" borderId="0" xfId="3" applyFont="1" applyFill="1"/>
    <xf numFmtId="0" fontId="2" fillId="2" borderId="0" xfId="3" applyFill="1" applyAlignment="1">
      <alignment horizontal="left"/>
    </xf>
    <xf numFmtId="0" fontId="17" fillId="2" borderId="4" xfId="3" applyFont="1" applyFill="1" applyBorder="1"/>
    <xf numFmtId="0" fontId="22" fillId="2" borderId="0" xfId="3" applyFont="1" applyFill="1"/>
    <xf numFmtId="0" fontId="17" fillId="2" borderId="5" xfId="3" applyFont="1" applyFill="1" applyBorder="1" applyAlignment="1">
      <alignment horizontal="left"/>
    </xf>
    <xf numFmtId="0" fontId="17" fillId="2" borderId="0" xfId="3" applyFont="1" applyFill="1"/>
    <xf numFmtId="0" fontId="17" fillId="2" borderId="5" xfId="3" applyFont="1" applyFill="1" applyBorder="1"/>
    <xf numFmtId="0" fontId="17" fillId="2" borderId="6" xfId="3" applyFont="1" applyFill="1" applyBorder="1"/>
    <xf numFmtId="0" fontId="17" fillId="2" borderId="7" xfId="3" applyFont="1" applyFill="1" applyBorder="1"/>
    <xf numFmtId="0" fontId="17" fillId="2" borderId="8" xfId="3" applyFont="1" applyFill="1" applyBorder="1" applyAlignment="1">
      <alignment horizontal="left"/>
    </xf>
    <xf numFmtId="0" fontId="28" fillId="2" borderId="0" xfId="3" applyFont="1" applyFill="1"/>
    <xf numFmtId="0" fontId="29" fillId="2" borderId="0" xfId="3" applyFont="1" applyFill="1"/>
    <xf numFmtId="3" fontId="2" fillId="2" borderId="0" xfId="3" applyNumberFormat="1" applyFill="1"/>
    <xf numFmtId="0" fontId="17" fillId="2" borderId="8" xfId="3" applyFont="1" applyFill="1" applyBorder="1"/>
    <xf numFmtId="0" fontId="3" fillId="2" borderId="0" xfId="3" applyFont="1" applyFill="1" applyAlignment="1">
      <alignment horizontal="left"/>
    </xf>
    <xf numFmtId="0" fontId="3" fillId="2" borderId="0" xfId="3" applyFont="1" applyFill="1"/>
    <xf numFmtId="0" fontId="3" fillId="6" borderId="0" xfId="3" applyFont="1" applyFill="1"/>
    <xf numFmtId="0" fontId="2" fillId="6" borderId="0" xfId="3" applyFill="1"/>
    <xf numFmtId="4" fontId="3" fillId="5" borderId="2" xfId="0" applyNumberFormat="1" applyFont="1" applyFill="1" applyBorder="1"/>
    <xf numFmtId="4" fontId="3" fillId="5" borderId="1" xfId="0" applyNumberFormat="1" applyFont="1" applyFill="1" applyBorder="1"/>
    <xf numFmtId="0" fontId="3" fillId="7" borderId="3" xfId="0" applyFont="1" applyFill="1" applyBorder="1"/>
    <xf numFmtId="0" fontId="3" fillId="7" borderId="2" xfId="0" applyFont="1" applyFill="1" applyBorder="1"/>
    <xf numFmtId="0" fontId="3" fillId="7" borderId="1" xfId="0" applyFont="1" applyFill="1" applyBorder="1"/>
    <xf numFmtId="0" fontId="3" fillId="7" borderId="3" xfId="0" applyFont="1" applyFill="1" applyBorder="1" applyAlignment="1">
      <alignment horizontal="left"/>
    </xf>
    <xf numFmtId="0" fontId="11" fillId="7" borderId="2" xfId="0" applyFont="1" applyFill="1" applyBorder="1"/>
    <xf numFmtId="164" fontId="3" fillId="7" borderId="2" xfId="0" applyNumberFormat="1" applyFont="1" applyFill="1" applyBorder="1"/>
    <xf numFmtId="164" fontId="3" fillId="7" borderId="1" xfId="0" applyNumberFormat="1" applyFont="1" applyFill="1" applyBorder="1"/>
    <xf numFmtId="0" fontId="19" fillId="7" borderId="3" xfId="3" applyFont="1" applyFill="1" applyBorder="1"/>
    <xf numFmtId="0" fontId="19" fillId="7" borderId="2" xfId="3" applyFont="1" applyFill="1" applyBorder="1"/>
    <xf numFmtId="0" fontId="19" fillId="7" borderId="1" xfId="3" applyFont="1" applyFill="1" applyBorder="1"/>
    <xf numFmtId="0" fontId="19" fillId="7" borderId="3" xfId="3" applyFont="1" applyFill="1" applyBorder="1" applyAlignment="1">
      <alignment horizontal="left"/>
    </xf>
    <xf numFmtId="0" fontId="21" fillId="7" borderId="2" xfId="3" applyFont="1" applyFill="1" applyBorder="1"/>
    <xf numFmtId="0" fontId="19" fillId="5" borderId="3" xfId="3" applyFont="1" applyFill="1" applyBorder="1"/>
    <xf numFmtId="0" fontId="19" fillId="5" borderId="2" xfId="3" applyFont="1" applyFill="1" applyBorder="1"/>
    <xf numFmtId="0" fontId="19" fillId="5" borderId="1" xfId="3" applyFont="1" applyFill="1" applyBorder="1"/>
    <xf numFmtId="0" fontId="17" fillId="5" borderId="2" xfId="3" applyFont="1" applyFill="1" applyBorder="1"/>
    <xf numFmtId="0" fontId="17" fillId="5" borderId="1" xfId="3" applyFont="1" applyFill="1" applyBorder="1"/>
    <xf numFmtId="0" fontId="17" fillId="2" borderId="0" xfId="0" applyFont="1" applyFill="1" applyAlignment="1">
      <alignment horizontal="right"/>
    </xf>
    <xf numFmtId="0" fontId="17" fillId="2" borderId="4" xfId="0" applyFont="1" applyFill="1" applyBorder="1" applyAlignment="1">
      <alignment horizontal="right"/>
    </xf>
    <xf numFmtId="9" fontId="0" fillId="2" borderId="0" xfId="4" applyFont="1" applyFill="1" applyBorder="1"/>
    <xf numFmtId="3" fontId="17" fillId="2" borderId="7" xfId="0" applyNumberFormat="1" applyFont="1" applyFill="1" applyBorder="1"/>
    <xf numFmtId="3" fontId="17" fillId="2" borderId="6" xfId="0" applyNumberFormat="1" applyFont="1" applyFill="1" applyBorder="1"/>
    <xf numFmtId="10" fontId="17" fillId="2" borderId="0" xfId="1" applyNumberFormat="1" applyFont="1" applyFill="1" applyBorder="1"/>
    <xf numFmtId="10" fontId="17" fillId="2" borderId="4" xfId="1" applyNumberFormat="1" applyFont="1" applyFill="1" applyBorder="1"/>
    <xf numFmtId="10" fontId="17" fillId="2" borderId="7" xfId="0" applyNumberFormat="1" applyFont="1" applyFill="1" applyBorder="1"/>
    <xf numFmtId="10" fontId="17" fillId="2" borderId="6" xfId="0" applyNumberFormat="1" applyFont="1" applyFill="1" applyBorder="1"/>
    <xf numFmtId="10" fontId="0" fillId="2" borderId="0" xfId="1" applyNumberFormat="1" applyFont="1" applyFill="1" applyBorder="1"/>
    <xf numFmtId="10" fontId="0" fillId="2" borderId="4" xfId="1" applyNumberFormat="1" applyFont="1" applyFill="1" applyBorder="1"/>
    <xf numFmtId="2" fontId="0" fillId="2" borderId="0" xfId="0" applyNumberFormat="1" applyFill="1"/>
    <xf numFmtId="2" fontId="0" fillId="2" borderId="4" xfId="0" applyNumberFormat="1" applyFill="1" applyBorder="1"/>
    <xf numFmtId="2" fontId="17" fillId="2" borderId="7" xfId="0" applyNumberFormat="1" applyFont="1" applyFill="1" applyBorder="1"/>
    <xf numFmtId="0" fontId="3" fillId="6" borderId="0" xfId="3" applyFont="1" applyFill="1" applyAlignment="1">
      <alignment horizontal="center"/>
    </xf>
    <xf numFmtId="0" fontId="3" fillId="2" borderId="0" xfId="3" applyFont="1" applyFill="1" applyAlignment="1">
      <alignment horizontal="center"/>
    </xf>
    <xf numFmtId="0" fontId="2" fillId="2" borderId="0" xfId="3" applyFill="1" applyAlignment="1">
      <alignment horizontal="center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13" fillId="8" borderId="8" xfId="0" applyFont="1" applyFill="1" applyBorder="1"/>
    <xf numFmtId="0" fontId="13" fillId="8" borderId="7" xfId="0" applyFont="1" applyFill="1" applyBorder="1"/>
    <xf numFmtId="0" fontId="13" fillId="8" borderId="6" xfId="0" applyFont="1" applyFill="1" applyBorder="1"/>
    <xf numFmtId="10" fontId="13" fillId="8" borderId="7" xfId="1" applyNumberFormat="1" applyFont="1" applyFill="1" applyBorder="1"/>
    <xf numFmtId="10" fontId="13" fillId="8" borderId="6" xfId="1" applyNumberFormat="1" applyFont="1" applyFill="1" applyBorder="1"/>
    <xf numFmtId="0" fontId="13" fillId="8" borderId="5" xfId="0" applyFont="1" applyFill="1" applyBorder="1"/>
    <xf numFmtId="0" fontId="13" fillId="8" borderId="0" xfId="0" applyFont="1" applyFill="1"/>
    <xf numFmtId="0" fontId="13" fillId="8" borderId="4" xfId="0" applyFont="1" applyFill="1" applyBorder="1"/>
    <xf numFmtId="4" fontId="13" fillId="8" borderId="0" xfId="0" applyNumberFormat="1" applyFont="1" applyFill="1"/>
    <xf numFmtId="4" fontId="13" fillId="8" borderId="4" xfId="0" applyNumberFormat="1" applyFont="1" applyFill="1" applyBorder="1"/>
    <xf numFmtId="0" fontId="13" fillId="8" borderId="5" xfId="0" applyFont="1" applyFill="1" applyBorder="1" applyAlignment="1">
      <alignment horizontal="left"/>
    </xf>
    <xf numFmtId="0" fontId="14" fillId="8" borderId="0" xfId="0" applyFont="1" applyFill="1"/>
    <xf numFmtId="164" fontId="13" fillId="8" borderId="0" xfId="0" applyNumberFormat="1" applyFont="1" applyFill="1"/>
    <xf numFmtId="164" fontId="13" fillId="8" borderId="4" xfId="0" applyNumberFormat="1" applyFont="1" applyFill="1" applyBorder="1"/>
    <xf numFmtId="0" fontId="19" fillId="5" borderId="1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/>
    </xf>
    <xf numFmtId="0" fontId="17" fillId="5" borderId="1" xfId="3" applyFont="1" applyFill="1" applyBorder="1" applyAlignment="1">
      <alignment horizontal="center"/>
    </xf>
    <xf numFmtId="3" fontId="17" fillId="2" borderId="4" xfId="3" applyNumberFormat="1" applyFont="1" applyFill="1" applyBorder="1" applyAlignment="1">
      <alignment horizontal="center"/>
    </xf>
    <xf numFmtId="3" fontId="17" fillId="2" borderId="6" xfId="3" applyNumberFormat="1" applyFont="1" applyFill="1" applyBorder="1" applyAlignment="1">
      <alignment horizontal="center"/>
    </xf>
    <xf numFmtId="0" fontId="17" fillId="5" borderId="9" xfId="3" applyFont="1" applyFill="1" applyBorder="1" applyAlignment="1">
      <alignment horizontal="center"/>
    </xf>
    <xf numFmtId="3" fontId="17" fillId="3" borderId="4" xfId="3" applyNumberFormat="1" applyFont="1" applyFill="1" applyBorder="1" applyAlignment="1">
      <alignment horizontal="center"/>
    </xf>
    <xf numFmtId="2" fontId="17" fillId="7" borderId="1" xfId="3" applyNumberFormat="1" applyFont="1" applyFill="1" applyBorder="1" applyAlignment="1">
      <alignment horizontal="center"/>
    </xf>
    <xf numFmtId="4" fontId="19" fillId="5" borderId="1" xfId="3" applyNumberFormat="1" applyFont="1" applyFill="1" applyBorder="1" applyAlignment="1">
      <alignment horizontal="center"/>
    </xf>
    <xf numFmtId="0" fontId="17" fillId="2" borderId="6" xfId="3" applyFont="1" applyFill="1" applyBorder="1" applyAlignment="1">
      <alignment horizontal="center"/>
    </xf>
    <xf numFmtId="0" fontId="17" fillId="3" borderId="9" xfId="3" applyFont="1" applyFill="1" applyBorder="1" applyAlignment="1">
      <alignment horizontal="center"/>
    </xf>
    <xf numFmtId="0" fontId="17" fillId="3" borderId="4" xfId="3" applyFont="1" applyFill="1" applyBorder="1" applyAlignment="1">
      <alignment horizontal="center"/>
    </xf>
    <xf numFmtId="3" fontId="17" fillId="3" borderId="6" xfId="3" applyNumberFormat="1" applyFont="1" applyFill="1" applyBorder="1" applyAlignment="1">
      <alignment horizontal="center"/>
    </xf>
    <xf numFmtId="9" fontId="17" fillId="3" borderId="4" xfId="4" applyFont="1" applyFill="1" applyBorder="1" applyAlignment="1">
      <alignment horizontal="center"/>
    </xf>
    <xf numFmtId="10" fontId="17" fillId="2" borderId="4" xfId="4" applyNumberFormat="1" applyFont="1" applyFill="1" applyBorder="1" applyAlignment="1">
      <alignment horizontal="center"/>
    </xf>
    <xf numFmtId="0" fontId="2" fillId="3" borderId="0" xfId="3" applyFill="1"/>
    <xf numFmtId="0" fontId="0" fillId="2" borderId="0" xfId="3" applyFont="1" applyFill="1"/>
    <xf numFmtId="0" fontId="3" fillId="5" borderId="11" xfId="0" applyFont="1" applyFill="1" applyBorder="1"/>
    <xf numFmtId="0" fontId="0" fillId="5" borderId="10" xfId="0" applyFill="1" applyBorder="1"/>
    <xf numFmtId="0" fontId="0" fillId="5" borderId="9" xfId="0" applyFill="1" applyBorder="1"/>
    <xf numFmtId="0" fontId="17" fillId="5" borderId="10" xfId="0" applyFont="1" applyFill="1" applyBorder="1"/>
    <xf numFmtId="0" fontId="17" fillId="5" borderId="9" xfId="0" applyFont="1" applyFill="1" applyBorder="1"/>
    <xf numFmtId="2" fontId="17" fillId="2" borderId="0" xfId="0" applyNumberFormat="1" applyFont="1" applyFill="1"/>
    <xf numFmtId="1" fontId="17" fillId="2" borderId="0" xfId="0" applyNumberFormat="1" applyFont="1" applyFill="1"/>
    <xf numFmtId="0" fontId="0" fillId="2" borderId="11" xfId="0" applyFill="1" applyBorder="1"/>
    <xf numFmtId="0" fontId="0" fillId="2" borderId="10" xfId="0" applyFill="1" applyBorder="1"/>
    <xf numFmtId="3" fontId="17" fillId="2" borderId="10" xfId="0" applyNumberFormat="1" applyFont="1" applyFill="1" applyBorder="1"/>
    <xf numFmtId="3" fontId="17" fillId="2" borderId="9" xfId="0" applyNumberFormat="1" applyFont="1" applyFill="1" applyBorder="1"/>
    <xf numFmtId="1" fontId="17" fillId="2" borderId="4" xfId="0" applyNumberFormat="1" applyFont="1" applyFill="1" applyBorder="1"/>
    <xf numFmtId="0" fontId="0" fillId="2" borderId="9" xfId="0" applyFill="1" applyBorder="1"/>
    <xf numFmtId="0" fontId="19" fillId="5" borderId="11" xfId="3" applyFont="1" applyFill="1" applyBorder="1"/>
    <xf numFmtId="0" fontId="17" fillId="5" borderId="10" xfId="3" applyFont="1" applyFill="1" applyBorder="1"/>
    <xf numFmtId="0" fontId="17" fillId="5" borderId="9" xfId="3" applyFont="1" applyFill="1" applyBorder="1"/>
    <xf numFmtId="0" fontId="17" fillId="2" borderId="11" xfId="3" applyFont="1" applyFill="1" applyBorder="1"/>
    <xf numFmtId="0" fontId="17" fillId="2" borderId="10" xfId="3" applyFont="1" applyFill="1" applyBorder="1"/>
    <xf numFmtId="3" fontId="17" fillId="3" borderId="9" xfId="3" applyNumberFormat="1" applyFont="1" applyFill="1" applyBorder="1" applyAlignment="1">
      <alignment horizontal="center"/>
    </xf>
    <xf numFmtId="0" fontId="17" fillId="2" borderId="9" xfId="3" applyFont="1" applyFill="1" applyBorder="1"/>
    <xf numFmtId="2" fontId="3" fillId="7" borderId="2" xfId="0" applyNumberFormat="1" applyFont="1" applyFill="1" applyBorder="1"/>
    <xf numFmtId="2" fontId="3" fillId="7" borderId="1" xfId="0" applyNumberFormat="1" applyFont="1" applyFill="1" applyBorder="1"/>
    <xf numFmtId="0" fontId="17" fillId="2" borderId="0" xfId="3" applyFont="1" applyFill="1" applyAlignment="1">
      <alignment horizontal="right"/>
    </xf>
    <xf numFmtId="0" fontId="17" fillId="2" borderId="9" xfId="3" applyFont="1" applyFill="1" applyBorder="1" applyAlignment="1">
      <alignment horizontal="right"/>
    </xf>
    <xf numFmtId="0" fontId="17" fillId="2" borderId="4" xfId="3" applyFont="1" applyFill="1" applyBorder="1" applyAlignment="1">
      <alignment horizontal="right"/>
    </xf>
    <xf numFmtId="0" fontId="17" fillId="5" borderId="2" xfId="3" applyFont="1" applyFill="1" applyBorder="1" applyAlignment="1">
      <alignment horizontal="right"/>
    </xf>
    <xf numFmtId="0" fontId="17" fillId="5" borderId="1" xfId="3" applyFont="1" applyFill="1" applyBorder="1" applyAlignment="1">
      <alignment horizontal="right"/>
    </xf>
    <xf numFmtId="3" fontId="17" fillId="2" borderId="0" xfId="3" applyNumberFormat="1" applyFont="1" applyFill="1" applyAlignment="1">
      <alignment horizontal="right"/>
    </xf>
    <xf numFmtId="3" fontId="17" fillId="2" borderId="4" xfId="3" applyNumberFormat="1" applyFont="1" applyFill="1" applyBorder="1" applyAlignment="1">
      <alignment horizontal="right"/>
    </xf>
    <xf numFmtId="9" fontId="27" fillId="3" borderId="0" xfId="4" applyFont="1" applyFill="1" applyAlignment="1">
      <alignment horizontal="right"/>
    </xf>
    <xf numFmtId="9" fontId="27" fillId="3" borderId="4" xfId="4" applyFont="1" applyFill="1" applyBorder="1" applyAlignment="1">
      <alignment horizontal="right"/>
    </xf>
    <xf numFmtId="3" fontId="17" fillId="2" borderId="7" xfId="3" applyNumberFormat="1" applyFont="1" applyFill="1" applyBorder="1" applyAlignment="1">
      <alignment horizontal="right"/>
    </xf>
    <xf numFmtId="3" fontId="17" fillId="2" borderId="6" xfId="3" applyNumberFormat="1" applyFont="1" applyFill="1" applyBorder="1" applyAlignment="1">
      <alignment horizontal="right"/>
    </xf>
    <xf numFmtId="0" fontId="17" fillId="5" borderId="10" xfId="3" applyFont="1" applyFill="1" applyBorder="1" applyAlignment="1">
      <alignment horizontal="right"/>
    </xf>
    <xf numFmtId="0" fontId="17" fillId="5" borderId="9" xfId="3" applyFont="1" applyFill="1" applyBorder="1" applyAlignment="1">
      <alignment horizontal="right"/>
    </xf>
    <xf numFmtId="3" fontId="17" fillId="3" borderId="11" xfId="3" applyNumberFormat="1" applyFont="1" applyFill="1" applyBorder="1" applyAlignment="1">
      <alignment horizontal="right"/>
    </xf>
    <xf numFmtId="3" fontId="17" fillId="3" borderId="10" xfId="3" applyNumberFormat="1" applyFont="1" applyFill="1" applyBorder="1" applyAlignment="1">
      <alignment horizontal="right"/>
    </xf>
    <xf numFmtId="3" fontId="17" fillId="3" borderId="9" xfId="3" applyNumberFormat="1" applyFont="1" applyFill="1" applyBorder="1" applyAlignment="1">
      <alignment horizontal="right"/>
    </xf>
    <xf numFmtId="9" fontId="27" fillId="3" borderId="5" xfId="4" applyFont="1" applyFill="1" applyBorder="1" applyAlignment="1">
      <alignment horizontal="right"/>
    </xf>
    <xf numFmtId="9" fontId="27" fillId="3" borderId="0" xfId="4" applyFont="1" applyFill="1" applyBorder="1" applyAlignment="1">
      <alignment horizontal="right"/>
    </xf>
    <xf numFmtId="3" fontId="17" fillId="2" borderId="5" xfId="3" applyNumberFormat="1" applyFont="1" applyFill="1" applyBorder="1" applyAlignment="1">
      <alignment horizontal="right"/>
    </xf>
    <xf numFmtId="3" fontId="17" fillId="3" borderId="5" xfId="3" applyNumberFormat="1" applyFont="1" applyFill="1" applyBorder="1" applyAlignment="1">
      <alignment horizontal="right"/>
    </xf>
    <xf numFmtId="3" fontId="17" fillId="3" borderId="0" xfId="3" applyNumberFormat="1" applyFont="1" applyFill="1" applyAlignment="1">
      <alignment horizontal="right"/>
    </xf>
    <xf numFmtId="3" fontId="17" fillId="3" borderId="4" xfId="3" applyNumberFormat="1" applyFont="1" applyFill="1" applyBorder="1" applyAlignment="1">
      <alignment horizontal="right"/>
    </xf>
    <xf numFmtId="3" fontId="17" fillId="2" borderId="8" xfId="3" applyNumberFormat="1" applyFont="1" applyFill="1" applyBorder="1" applyAlignment="1">
      <alignment horizontal="right"/>
    </xf>
    <xf numFmtId="10" fontId="17" fillId="2" borderId="0" xfId="3" applyNumberFormat="1" applyFont="1" applyFill="1" applyAlignment="1">
      <alignment horizontal="right"/>
    </xf>
    <xf numFmtId="2" fontId="17" fillId="7" borderId="2" xfId="3" applyNumberFormat="1" applyFont="1" applyFill="1" applyBorder="1" applyAlignment="1">
      <alignment horizontal="right"/>
    </xf>
    <xf numFmtId="2" fontId="17" fillId="7" borderId="1" xfId="3" applyNumberFormat="1" applyFont="1" applyFill="1" applyBorder="1" applyAlignment="1">
      <alignment horizontal="right"/>
    </xf>
    <xf numFmtId="10" fontId="27" fillId="2" borderId="0" xfId="4" applyNumberFormat="1" applyFont="1" applyFill="1" applyBorder="1" applyAlignment="1">
      <alignment horizontal="right"/>
    </xf>
    <xf numFmtId="10" fontId="27" fillId="2" borderId="4" xfId="4" applyNumberFormat="1" applyFont="1" applyFill="1" applyBorder="1" applyAlignment="1">
      <alignment horizontal="right"/>
    </xf>
    <xf numFmtId="2" fontId="27" fillId="2" borderId="7" xfId="3" applyNumberFormat="1" applyFont="1" applyFill="1" applyBorder="1" applyAlignment="1">
      <alignment horizontal="right"/>
    </xf>
    <xf numFmtId="2" fontId="27" fillId="2" borderId="6" xfId="3" applyNumberFormat="1" applyFont="1" applyFill="1" applyBorder="1" applyAlignment="1">
      <alignment horizontal="right"/>
    </xf>
    <xf numFmtId="4" fontId="19" fillId="5" borderId="2" xfId="3" applyNumberFormat="1" applyFont="1" applyFill="1" applyBorder="1" applyAlignment="1">
      <alignment horizontal="right"/>
    </xf>
    <xf numFmtId="4" fontId="19" fillId="5" borderId="1" xfId="3" applyNumberFormat="1" applyFont="1" applyFill="1" applyBorder="1" applyAlignment="1">
      <alignment horizontal="right"/>
    </xf>
    <xf numFmtId="4" fontId="17" fillId="2" borderId="0" xfId="3" applyNumberFormat="1" applyFont="1" applyFill="1" applyAlignment="1">
      <alignment horizontal="right"/>
    </xf>
    <xf numFmtId="4" fontId="17" fillId="2" borderId="4" xfId="3" applyNumberFormat="1" applyFont="1" applyFill="1" applyBorder="1" applyAlignment="1">
      <alignment horizontal="right"/>
    </xf>
    <xf numFmtId="0" fontId="17" fillId="2" borderId="6" xfId="3" applyFont="1" applyFill="1" applyBorder="1" applyAlignment="1">
      <alignment horizontal="right"/>
    </xf>
    <xf numFmtId="0" fontId="19" fillId="5" borderId="2" xfId="3" applyFont="1" applyFill="1" applyBorder="1" applyAlignment="1">
      <alignment horizontal="right"/>
    </xf>
    <xf numFmtId="0" fontId="19" fillId="5" borderId="1" xfId="3" applyFont="1" applyFill="1" applyBorder="1" applyAlignment="1">
      <alignment horizontal="right"/>
    </xf>
    <xf numFmtId="10" fontId="27" fillId="2" borderId="11" xfId="4" applyNumberFormat="1" applyFont="1" applyFill="1" applyBorder="1" applyAlignment="1">
      <alignment horizontal="right"/>
    </xf>
    <xf numFmtId="10" fontId="27" fillId="2" borderId="10" xfId="4" applyNumberFormat="1" applyFont="1" applyFill="1" applyBorder="1" applyAlignment="1">
      <alignment horizontal="right"/>
    </xf>
    <xf numFmtId="10" fontId="27" fillId="2" borderId="9" xfId="4" applyNumberFormat="1" applyFont="1" applyFill="1" applyBorder="1" applyAlignment="1">
      <alignment horizontal="right"/>
    </xf>
    <xf numFmtId="10" fontId="27" fillId="2" borderId="5" xfId="4" applyNumberFormat="1" applyFont="1" applyFill="1" applyBorder="1" applyAlignment="1">
      <alignment horizontal="right"/>
    </xf>
    <xf numFmtId="0" fontId="23" fillId="8" borderId="8" xfId="3" applyFont="1" applyFill="1" applyBorder="1"/>
    <xf numFmtId="0" fontId="23" fillId="8" borderId="7" xfId="3" applyFont="1" applyFill="1" applyBorder="1"/>
    <xf numFmtId="0" fontId="23" fillId="8" borderId="6" xfId="3" applyFont="1" applyFill="1" applyBorder="1"/>
    <xf numFmtId="10" fontId="33" fillId="8" borderId="8" xfId="4" applyNumberFormat="1" applyFont="1" applyFill="1" applyBorder="1" applyAlignment="1">
      <alignment horizontal="right"/>
    </xf>
    <xf numFmtId="10" fontId="33" fillId="8" borderId="7" xfId="4" applyNumberFormat="1" applyFont="1" applyFill="1" applyBorder="1" applyAlignment="1">
      <alignment horizontal="right"/>
    </xf>
    <xf numFmtId="10" fontId="33" fillId="8" borderId="6" xfId="4" applyNumberFormat="1" applyFont="1" applyFill="1" applyBorder="1" applyAlignment="1">
      <alignment horizontal="right"/>
    </xf>
    <xf numFmtId="0" fontId="23" fillId="8" borderId="5" xfId="3" applyFont="1" applyFill="1" applyBorder="1"/>
    <xf numFmtId="0" fontId="23" fillId="8" borderId="0" xfId="3" applyFont="1" applyFill="1"/>
    <xf numFmtId="0" fontId="23" fillId="8" borderId="4" xfId="3" applyFont="1" applyFill="1" applyBorder="1"/>
    <xf numFmtId="4" fontId="23" fillId="8" borderId="0" xfId="3" applyNumberFormat="1" applyFont="1" applyFill="1" applyAlignment="1">
      <alignment horizontal="right"/>
    </xf>
    <xf numFmtId="4" fontId="23" fillId="8" borderId="4" xfId="3" applyNumberFormat="1" applyFont="1" applyFill="1" applyBorder="1" applyAlignment="1">
      <alignment horizontal="right"/>
    </xf>
    <xf numFmtId="0" fontId="23" fillId="8" borderId="5" xfId="3" applyFont="1" applyFill="1" applyBorder="1" applyAlignment="1">
      <alignment horizontal="left"/>
    </xf>
    <xf numFmtId="0" fontId="24" fillId="8" borderId="0" xfId="3" applyFont="1" applyFill="1"/>
    <xf numFmtId="10" fontId="23" fillId="8" borderId="6" xfId="4" applyNumberFormat="1" applyFont="1" applyFill="1" applyBorder="1" applyAlignment="1">
      <alignment horizontal="center"/>
    </xf>
    <xf numFmtId="4" fontId="23" fillId="8" borderId="4" xfId="3" applyNumberFormat="1" applyFont="1" applyFill="1" applyBorder="1" applyAlignment="1">
      <alignment horizontal="center"/>
    </xf>
    <xf numFmtId="3" fontId="17" fillId="3" borderId="12" xfId="3" applyNumberFormat="1" applyFont="1" applyFill="1" applyBorder="1" applyAlignment="1">
      <alignment horizontal="center"/>
    </xf>
    <xf numFmtId="10" fontId="17" fillId="3" borderId="13" xfId="4" applyNumberFormat="1" applyFont="1" applyFill="1" applyBorder="1" applyAlignment="1">
      <alignment horizontal="center"/>
    </xf>
    <xf numFmtId="10" fontId="17" fillId="2" borderId="12" xfId="4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9" fillId="6" borderId="0" xfId="0" applyFont="1" applyFill="1" applyAlignment="1">
      <alignment horizontal="center"/>
    </xf>
    <xf numFmtId="0" fontId="3" fillId="6" borderId="0" xfId="3" applyFont="1" applyFill="1" applyAlignment="1">
      <alignment horizontal="center"/>
    </xf>
    <xf numFmtId="0" fontId="2" fillId="2" borderId="0" xfId="3" applyFill="1" applyAlignment="1">
      <alignment horizontal="center"/>
    </xf>
    <xf numFmtId="0" fontId="3" fillId="2" borderId="0" xfId="3" applyFont="1" applyFill="1" applyAlignment="1">
      <alignment horizontal="center"/>
    </xf>
    <xf numFmtId="10" fontId="2" fillId="2" borderId="14" xfId="4" applyNumberFormat="1" applyFont="1" applyFill="1" applyBorder="1" applyAlignment="1">
      <alignment horizontal="center"/>
    </xf>
    <xf numFmtId="0" fontId="2" fillId="2" borderId="0" xfId="3" applyFont="1" applyFill="1"/>
  </cellXfs>
  <cellStyles count="6">
    <cellStyle name="Lien hypertexte" xfId="2" builtinId="8"/>
    <cellStyle name="Normal" xfId="0" builtinId="0"/>
    <cellStyle name="Normal 2" xfId="3" xr:uid="{225EBDAD-FB3F-4B1F-ADAC-146B93248578}"/>
    <cellStyle name="Normal 3" xfId="5" xr:uid="{1F3D6FE4-BDCC-41D3-9896-33957F72D54D}"/>
    <cellStyle name="Percent 2" xfId="4" xr:uid="{4AAFBD3B-90FA-49AE-B9F5-661F89F1EA4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651F62-3D72-DE4B-BF6E-453C7C23C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4522941C-7B70-0641-BC49-6AEFAF0A7E08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F82E-1AE1-5B4A-B807-FEC6F84B71CF}">
  <sheetPr>
    <tabColor theme="0" tint="-0.499984740745262"/>
    <pageSetUpPr fitToPage="1"/>
  </sheetPr>
  <dimension ref="A4:K41"/>
  <sheetViews>
    <sheetView topLeftCell="A17" zoomScale="109" zoomScaleNormal="100" zoomScaleSheetLayoutView="90" workbookViewId="0">
      <selection activeCell="C37" sqref="C37"/>
    </sheetView>
  </sheetViews>
  <sheetFormatPr baseColWidth="10" defaultColWidth="8.83203125" defaultRowHeight="16" x14ac:dyDescent="0.2"/>
  <cols>
    <col min="1" max="1" width="8.83203125" style="1"/>
    <col min="2" max="2" width="15.6640625" style="1" customWidth="1"/>
    <col min="3" max="16384" width="8.83203125" style="1"/>
  </cols>
  <sheetData>
    <row r="4" spans="1:11" x14ac:dyDescent="0.2">
      <c r="E4" s="219" t="s">
        <v>113</v>
      </c>
      <c r="F4" s="219"/>
      <c r="G4" s="219"/>
      <c r="H4" s="219"/>
      <c r="I4" s="219"/>
      <c r="J4" s="219"/>
      <c r="K4" s="219"/>
    </row>
    <row r="5" spans="1:11" x14ac:dyDescent="0.2">
      <c r="E5" s="219"/>
      <c r="F5" s="219"/>
      <c r="G5" s="219"/>
      <c r="H5" s="219"/>
      <c r="I5" s="219"/>
      <c r="J5" s="219"/>
      <c r="K5" s="219"/>
    </row>
    <row r="6" spans="1:11" x14ac:dyDescent="0.2">
      <c r="E6" s="219"/>
      <c r="F6" s="219"/>
      <c r="G6" s="219"/>
      <c r="H6" s="219"/>
      <c r="I6" s="219"/>
      <c r="J6" s="219"/>
      <c r="K6" s="219"/>
    </row>
    <row r="7" spans="1:11" x14ac:dyDescent="0.2">
      <c r="E7" s="219"/>
      <c r="F7" s="219"/>
      <c r="G7" s="219"/>
      <c r="H7" s="219"/>
      <c r="I7" s="219"/>
      <c r="J7" s="219"/>
      <c r="K7" s="219"/>
    </row>
    <row r="8" spans="1:11" x14ac:dyDescent="0.2">
      <c r="E8" s="219"/>
      <c r="F8" s="219"/>
      <c r="G8" s="219"/>
      <c r="H8" s="219"/>
      <c r="I8" s="219"/>
      <c r="J8" s="219"/>
      <c r="K8" s="219"/>
    </row>
    <row r="9" spans="1:11" x14ac:dyDescent="0.2">
      <c r="E9" s="219"/>
      <c r="F9" s="219"/>
      <c r="G9" s="219"/>
      <c r="H9" s="219"/>
      <c r="I9" s="219"/>
      <c r="J9" s="219"/>
      <c r="K9" s="219"/>
    </row>
    <row r="10" spans="1:11" x14ac:dyDescent="0.2">
      <c r="F10" s="4"/>
    </row>
    <row r="11" spans="1:11" x14ac:dyDescent="0.2"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1" x14ac:dyDescent="0.2">
      <c r="A12" s="102" t="s">
        <v>33</v>
      </c>
      <c r="C12" s="217" t="s">
        <v>101</v>
      </c>
      <c r="D12" s="217"/>
      <c r="E12" s="217"/>
      <c r="F12" s="217"/>
      <c r="G12" s="217"/>
      <c r="H12" s="217"/>
      <c r="I12" s="217"/>
      <c r="J12" s="217"/>
      <c r="K12" s="217"/>
    </row>
    <row r="13" spans="1:11" x14ac:dyDescent="0.2">
      <c r="A13" s="103"/>
      <c r="C13" s="103"/>
      <c r="D13" s="103"/>
      <c r="E13" s="103"/>
      <c r="F13" s="103"/>
      <c r="G13" s="103"/>
      <c r="H13" s="103"/>
      <c r="I13" s="103"/>
      <c r="J13" s="103"/>
      <c r="K13" s="103"/>
    </row>
    <row r="14" spans="1:11" ht="25.5" customHeight="1" x14ac:dyDescent="0.2">
      <c r="A14" s="102" t="s">
        <v>34</v>
      </c>
      <c r="C14" s="217" t="s">
        <v>102</v>
      </c>
      <c r="D14" s="217"/>
      <c r="E14" s="217"/>
      <c r="F14" s="217"/>
      <c r="G14" s="217"/>
      <c r="H14" s="217"/>
      <c r="I14" s="217"/>
      <c r="J14" s="217"/>
      <c r="K14" s="217"/>
    </row>
    <row r="15" spans="1:11" ht="38.5" customHeight="1" x14ac:dyDescent="0.2">
      <c r="A15" s="102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59" customHeight="1" x14ac:dyDescent="0.2">
      <c r="A16" s="102"/>
      <c r="C16" s="217" t="s">
        <v>103</v>
      </c>
      <c r="D16" s="217"/>
      <c r="E16" s="217"/>
      <c r="F16" s="217"/>
      <c r="G16" s="217"/>
      <c r="H16" s="217"/>
      <c r="I16" s="217"/>
      <c r="J16" s="217"/>
      <c r="K16" s="217"/>
    </row>
    <row r="17" spans="1:11" ht="71" customHeight="1" x14ac:dyDescent="0.2">
      <c r="A17" s="104" t="s">
        <v>104</v>
      </c>
      <c r="C17" s="220" t="s">
        <v>105</v>
      </c>
      <c r="D17" s="220"/>
      <c r="E17" s="220"/>
      <c r="F17" s="220"/>
      <c r="G17" s="220"/>
      <c r="H17" s="220"/>
      <c r="I17" s="220"/>
      <c r="J17" s="220"/>
      <c r="K17" s="220"/>
    </row>
    <row r="18" spans="1:11" ht="73" customHeight="1" x14ac:dyDescent="0.2">
      <c r="A18" s="102" t="s">
        <v>106</v>
      </c>
      <c r="C18" s="217" t="s">
        <v>107</v>
      </c>
      <c r="D18" s="217"/>
      <c r="E18" s="217"/>
      <c r="F18" s="217"/>
      <c r="G18" s="217"/>
      <c r="H18" s="217"/>
      <c r="I18" s="217"/>
      <c r="J18" s="217"/>
      <c r="K18" s="217"/>
    </row>
    <row r="19" spans="1:11" x14ac:dyDescent="0.2">
      <c r="A19" s="103"/>
      <c r="C19" s="103"/>
      <c r="D19" s="103"/>
      <c r="E19" s="103"/>
      <c r="F19" s="103"/>
      <c r="G19" s="103"/>
      <c r="H19" s="103"/>
      <c r="I19" s="103"/>
      <c r="J19" s="103"/>
      <c r="K19" s="103"/>
    </row>
    <row r="20" spans="1:11" x14ac:dyDescent="0.2">
      <c r="A20" s="102" t="s">
        <v>35</v>
      </c>
      <c r="C20" s="103" t="s">
        <v>108</v>
      </c>
      <c r="D20" s="103"/>
      <c r="E20" s="103"/>
      <c r="F20" s="103"/>
      <c r="G20" s="103"/>
      <c r="H20" s="103"/>
      <c r="I20" s="103"/>
      <c r="J20" s="103"/>
      <c r="K20" s="103"/>
    </row>
    <row r="21" spans="1:11" x14ac:dyDescent="0.2">
      <c r="A21" s="103"/>
      <c r="C21" s="217" t="s">
        <v>109</v>
      </c>
      <c r="D21" s="217"/>
      <c r="E21" s="217"/>
      <c r="F21" s="217"/>
      <c r="G21" s="217"/>
      <c r="H21" s="217"/>
      <c r="I21" s="217"/>
      <c r="J21" s="217"/>
      <c r="K21" s="217"/>
    </row>
    <row r="22" spans="1:11" x14ac:dyDescent="0.2">
      <c r="A22" s="103"/>
      <c r="C22" s="217"/>
      <c r="D22" s="217"/>
      <c r="E22" s="217"/>
      <c r="F22" s="217"/>
      <c r="G22" s="217"/>
      <c r="H22" s="217"/>
      <c r="I22" s="217"/>
      <c r="J22" s="217"/>
      <c r="K22" s="217"/>
    </row>
    <row r="23" spans="1:11" x14ac:dyDescent="0.2">
      <c r="A23" s="103"/>
      <c r="C23" s="217" t="s">
        <v>58</v>
      </c>
      <c r="D23" s="217"/>
      <c r="E23" s="217"/>
      <c r="F23" s="217"/>
      <c r="G23" s="217"/>
      <c r="H23" s="217"/>
      <c r="I23" s="217"/>
      <c r="J23" s="217"/>
      <c r="K23" s="217"/>
    </row>
    <row r="24" spans="1:11" x14ac:dyDescent="0.2">
      <c r="A24" s="103"/>
      <c r="C24" s="217"/>
      <c r="D24" s="217"/>
      <c r="E24" s="217"/>
      <c r="F24" s="217"/>
      <c r="G24" s="217"/>
      <c r="H24" s="217"/>
      <c r="I24" s="217"/>
      <c r="J24" s="217"/>
      <c r="K24" s="217"/>
    </row>
    <row r="25" spans="1:11" x14ac:dyDescent="0.2">
      <c r="A25" s="103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97" customHeight="1" x14ac:dyDescent="0.2">
      <c r="A26" s="103"/>
      <c r="C26" s="217" t="s">
        <v>110</v>
      </c>
      <c r="D26" s="217"/>
      <c r="E26" s="217"/>
      <c r="F26" s="217"/>
      <c r="G26" s="217"/>
      <c r="H26" s="217"/>
      <c r="I26" s="217"/>
      <c r="J26" s="217"/>
      <c r="K26" s="217"/>
    </row>
    <row r="27" spans="1:11" ht="34" customHeight="1" x14ac:dyDescent="0.2">
      <c r="C27" s="217" t="s">
        <v>111</v>
      </c>
      <c r="D27" s="217"/>
      <c r="E27" s="217"/>
      <c r="F27" s="217"/>
      <c r="G27" s="217"/>
      <c r="H27" s="217"/>
      <c r="I27" s="217"/>
      <c r="J27" s="217"/>
      <c r="K27" s="217"/>
    </row>
    <row r="28" spans="1:11" x14ac:dyDescent="0.2">
      <c r="C28" s="103"/>
      <c r="D28" s="103"/>
      <c r="E28" s="103"/>
      <c r="F28" s="103"/>
      <c r="G28" s="103"/>
      <c r="H28" s="103"/>
      <c r="I28" s="103"/>
      <c r="J28" s="103"/>
      <c r="K28" s="103"/>
    </row>
    <row r="29" spans="1:11" ht="16" customHeight="1" x14ac:dyDescent="0.2">
      <c r="A29" s="2" t="s">
        <v>36</v>
      </c>
      <c r="C29" s="218" t="s">
        <v>39</v>
      </c>
      <c r="D29" s="218"/>
      <c r="E29" s="218"/>
      <c r="F29" s="218"/>
      <c r="G29" s="218"/>
      <c r="H29" s="218"/>
      <c r="I29" s="218"/>
      <c r="J29" s="218"/>
      <c r="K29" s="218"/>
    </row>
    <row r="30" spans="1:11" x14ac:dyDescent="0.2">
      <c r="C30" s="218"/>
      <c r="D30" s="218"/>
      <c r="E30" s="218"/>
      <c r="F30" s="218"/>
      <c r="G30" s="218"/>
      <c r="H30" s="218"/>
      <c r="I30" s="218"/>
      <c r="J30" s="218"/>
      <c r="K30" s="218"/>
    </row>
    <row r="31" spans="1:11" x14ac:dyDescent="0.2">
      <c r="C31" s="218"/>
      <c r="D31" s="218"/>
      <c r="E31" s="218"/>
      <c r="F31" s="218"/>
      <c r="G31" s="218"/>
      <c r="H31" s="218"/>
      <c r="I31" s="218"/>
      <c r="J31" s="218"/>
      <c r="K31" s="218"/>
    </row>
    <row r="32" spans="1:11" ht="11" customHeight="1" x14ac:dyDescent="0.2">
      <c r="C32" s="218"/>
      <c r="D32" s="218"/>
      <c r="E32" s="218"/>
      <c r="F32" s="218"/>
      <c r="G32" s="218"/>
      <c r="H32" s="218"/>
      <c r="I32" s="218"/>
      <c r="J32" s="218"/>
      <c r="K32" s="218"/>
    </row>
    <row r="33" spans="1:11" hidden="1" x14ac:dyDescent="0.2">
      <c r="C33" s="218"/>
      <c r="D33" s="218"/>
      <c r="E33" s="218"/>
      <c r="F33" s="218"/>
      <c r="G33" s="218"/>
      <c r="H33" s="218"/>
      <c r="I33" s="218"/>
      <c r="J33" s="218"/>
      <c r="K33" s="218"/>
    </row>
    <row r="34" spans="1:11" hidden="1" x14ac:dyDescent="0.2">
      <c r="C34" s="218"/>
      <c r="D34" s="218"/>
      <c r="E34" s="218"/>
      <c r="F34" s="218"/>
      <c r="G34" s="218"/>
      <c r="H34" s="218"/>
      <c r="I34" s="218"/>
      <c r="J34" s="218"/>
      <c r="K34" s="218"/>
    </row>
    <row r="35" spans="1:11" x14ac:dyDescent="0.2"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2" t="s">
        <v>37</v>
      </c>
      <c r="C36" s="1" t="s">
        <v>128</v>
      </c>
    </row>
    <row r="38" spans="1:11" x14ac:dyDescent="0.2">
      <c r="A38" s="2" t="s">
        <v>38</v>
      </c>
      <c r="C38" s="10" t="s">
        <v>112</v>
      </c>
      <c r="F38" s="7"/>
    </row>
    <row r="39" spans="1:11" x14ac:dyDescent="0.2">
      <c r="A39" s="2"/>
      <c r="C39" s="6"/>
      <c r="F39" s="7"/>
    </row>
    <row r="40" spans="1:11" x14ac:dyDescent="0.2"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2"/>
      <c r="C41" s="6"/>
      <c r="D41" s="5"/>
      <c r="E41" s="5"/>
      <c r="F41" s="5"/>
      <c r="G41" s="5"/>
      <c r="H41" s="5"/>
      <c r="I41" s="5"/>
      <c r="J41" s="5"/>
      <c r="K41" s="5"/>
    </row>
  </sheetData>
  <mergeCells count="11">
    <mergeCell ref="C18:K18"/>
    <mergeCell ref="E4:K9"/>
    <mergeCell ref="C12:K12"/>
    <mergeCell ref="C14:K15"/>
    <mergeCell ref="C16:K16"/>
    <mergeCell ref="C17:K17"/>
    <mergeCell ref="C21:K22"/>
    <mergeCell ref="C23:K25"/>
    <mergeCell ref="C26:K26"/>
    <mergeCell ref="C27:K27"/>
    <mergeCell ref="C29:K34"/>
  </mergeCells>
  <hyperlinks>
    <hyperlink ref="C38" r:id="rId1" display="mailto:consultations.certificatsverts@spw.wallonie.be" xr:uid="{5D3FB552-3491-8B46-B2B2-84631D9B423D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D52B-0378-4CCA-9B4F-2859F9612957}">
  <sheetPr>
    <tabColor theme="0" tint="-0.499984740745262"/>
    <pageSetUpPr fitToPage="1"/>
  </sheetPr>
  <dimension ref="A1:N45"/>
  <sheetViews>
    <sheetView topLeftCell="A3" zoomScale="106" zoomScaleNormal="70" workbookViewId="0">
      <selection activeCell="I43" sqref="I43"/>
    </sheetView>
  </sheetViews>
  <sheetFormatPr baseColWidth="10" defaultColWidth="10.83203125" defaultRowHeight="16" x14ac:dyDescent="0.2"/>
  <cols>
    <col min="1" max="1" width="52.6640625" style="1" customWidth="1"/>
    <col min="2" max="2" width="26.33203125" style="1" customWidth="1"/>
    <col min="3" max="3" width="20.5" style="1" customWidth="1"/>
    <col min="4" max="4" width="10.83203125" style="1"/>
    <col min="5" max="5" width="12.1640625" style="1" customWidth="1"/>
    <col min="6" max="7" width="12.5" style="1" customWidth="1"/>
    <col min="8" max="8" width="12.1640625" style="1" customWidth="1"/>
    <col min="9" max="9" width="11" style="1" customWidth="1"/>
    <col min="10" max="10" width="11.33203125" style="1" customWidth="1"/>
    <col min="11" max="11" width="10.83203125" style="1" customWidth="1" collapsed="1"/>
    <col min="12" max="16384" width="10.83203125" style="1"/>
  </cols>
  <sheetData>
    <row r="1" spans="1:14" x14ac:dyDescent="0.2">
      <c r="A1" s="35" t="s">
        <v>96</v>
      </c>
      <c r="B1" s="36"/>
      <c r="C1" s="36"/>
      <c r="D1" s="221" t="s">
        <v>95</v>
      </c>
      <c r="E1" s="221"/>
      <c r="F1" s="221"/>
      <c r="G1" s="221"/>
      <c r="H1" s="221"/>
      <c r="I1" s="221"/>
    </row>
    <row r="2" spans="1:14" x14ac:dyDescent="0.2">
      <c r="A2" s="2"/>
      <c r="D2" s="34"/>
      <c r="E2" s="34"/>
      <c r="F2" s="34"/>
      <c r="G2" s="34"/>
      <c r="H2" s="34"/>
      <c r="I2" s="34"/>
    </row>
    <row r="3" spans="1:14" x14ac:dyDescent="0.2">
      <c r="A3" s="37" t="s">
        <v>94</v>
      </c>
      <c r="B3" s="38" t="s">
        <v>93</v>
      </c>
      <c r="C3" s="39" t="s">
        <v>92</v>
      </c>
      <c r="D3" s="40">
        <v>1</v>
      </c>
      <c r="E3" s="40">
        <v>2</v>
      </c>
      <c r="F3" s="40">
        <v>3</v>
      </c>
      <c r="G3" s="41">
        <v>4</v>
      </c>
      <c r="H3" s="41">
        <v>5</v>
      </c>
      <c r="I3" s="42">
        <v>6</v>
      </c>
      <c r="K3" s="33"/>
    </row>
    <row r="4" spans="1:14" x14ac:dyDescent="0.2">
      <c r="A4" s="14" t="s">
        <v>91</v>
      </c>
      <c r="B4" s="1" t="s">
        <v>90</v>
      </c>
      <c r="C4" s="11" t="s">
        <v>1</v>
      </c>
      <c r="D4" s="85" t="s">
        <v>47</v>
      </c>
      <c r="E4" s="85" t="s">
        <v>48</v>
      </c>
      <c r="F4" s="85" t="s">
        <v>49</v>
      </c>
      <c r="G4" s="85" t="s">
        <v>89</v>
      </c>
      <c r="H4" s="85" t="s">
        <v>88</v>
      </c>
      <c r="I4" s="86" t="s">
        <v>50</v>
      </c>
    </row>
    <row r="5" spans="1:14" x14ac:dyDescent="0.2">
      <c r="A5" s="14" t="s">
        <v>87</v>
      </c>
      <c r="B5" s="1" t="s">
        <v>86</v>
      </c>
      <c r="C5" s="11" t="s">
        <v>0</v>
      </c>
      <c r="D5" s="85" t="s">
        <v>85</v>
      </c>
      <c r="E5" s="85" t="s">
        <v>85</v>
      </c>
      <c r="F5" s="85" t="s">
        <v>84</v>
      </c>
      <c r="G5" s="85" t="s">
        <v>84</v>
      </c>
      <c r="H5" s="85" t="s">
        <v>83</v>
      </c>
      <c r="I5" s="86" t="s">
        <v>82</v>
      </c>
    </row>
    <row r="6" spans="1:14" x14ac:dyDescent="0.2">
      <c r="A6" s="14"/>
      <c r="C6" s="11"/>
      <c r="D6" s="25"/>
      <c r="E6" s="25"/>
      <c r="F6" s="25"/>
      <c r="G6" s="25"/>
      <c r="H6" s="25"/>
      <c r="I6" s="24"/>
    </row>
    <row r="7" spans="1:14" x14ac:dyDescent="0.2">
      <c r="A7" s="37" t="s">
        <v>2</v>
      </c>
      <c r="B7" s="43"/>
      <c r="C7" s="44"/>
      <c r="D7" s="45"/>
      <c r="E7" s="45"/>
      <c r="F7" s="45"/>
      <c r="G7" s="45"/>
      <c r="H7" s="45"/>
      <c r="I7" s="46"/>
    </row>
    <row r="8" spans="1:14" x14ac:dyDescent="0.2">
      <c r="A8" s="14" t="s">
        <v>81</v>
      </c>
      <c r="B8" s="1" t="s">
        <v>3</v>
      </c>
      <c r="C8" s="11" t="s">
        <v>1</v>
      </c>
      <c r="D8" s="27">
        <v>5</v>
      </c>
      <c r="E8" s="27">
        <v>10</v>
      </c>
      <c r="F8" s="27">
        <v>50</v>
      </c>
      <c r="G8" s="27">
        <v>300</v>
      </c>
      <c r="H8" s="27">
        <v>750</v>
      </c>
      <c r="I8" s="26">
        <v>2000</v>
      </c>
    </row>
    <row r="9" spans="1:14" x14ac:dyDescent="0.2">
      <c r="A9" s="14" t="s">
        <v>31</v>
      </c>
      <c r="B9" s="1" t="s">
        <v>4</v>
      </c>
      <c r="C9" s="11" t="s">
        <v>5</v>
      </c>
      <c r="D9" s="27">
        <v>3942</v>
      </c>
      <c r="E9" s="27">
        <v>3942</v>
      </c>
      <c r="F9" s="27">
        <v>3942</v>
      </c>
      <c r="G9" s="27">
        <v>3942</v>
      </c>
      <c r="H9" s="27">
        <v>3942</v>
      </c>
      <c r="I9" s="26">
        <v>3678</v>
      </c>
      <c r="N9" s="4"/>
    </row>
    <row r="10" spans="1:14" x14ac:dyDescent="0.2">
      <c r="A10" s="28" t="s">
        <v>40</v>
      </c>
      <c r="B10" s="17" t="s">
        <v>41</v>
      </c>
      <c r="C10" s="16" t="s">
        <v>16</v>
      </c>
      <c r="D10" s="88">
        <v>2</v>
      </c>
      <c r="E10" s="88">
        <v>2</v>
      </c>
      <c r="F10" s="88">
        <v>2</v>
      </c>
      <c r="G10" s="88">
        <v>2</v>
      </c>
      <c r="H10" s="88">
        <v>2</v>
      </c>
      <c r="I10" s="89">
        <v>2</v>
      </c>
    </row>
    <row r="11" spans="1:14" x14ac:dyDescent="0.2">
      <c r="A11" s="14"/>
      <c r="C11" s="11"/>
      <c r="D11" s="25"/>
      <c r="E11" s="25"/>
      <c r="F11" s="25"/>
      <c r="G11" s="25"/>
      <c r="H11" s="25"/>
      <c r="I11" s="24"/>
    </row>
    <row r="12" spans="1:14" x14ac:dyDescent="0.2">
      <c r="A12" s="136" t="s">
        <v>6</v>
      </c>
      <c r="B12" s="137"/>
      <c r="C12" s="138"/>
      <c r="D12" s="139"/>
      <c r="E12" s="139"/>
      <c r="F12" s="139"/>
      <c r="G12" s="139"/>
      <c r="H12" s="139"/>
      <c r="I12" s="140"/>
    </row>
    <row r="13" spans="1:14" x14ac:dyDescent="0.2">
      <c r="A13" s="143" t="s">
        <v>32</v>
      </c>
      <c r="B13" s="144" t="s">
        <v>7</v>
      </c>
      <c r="C13" s="148" t="s">
        <v>8</v>
      </c>
      <c r="D13" s="145">
        <v>12500</v>
      </c>
      <c r="E13" s="145">
        <v>8000</v>
      </c>
      <c r="F13" s="145">
        <v>6000</v>
      </c>
      <c r="G13" s="145">
        <v>5000</v>
      </c>
      <c r="H13" s="145">
        <v>4000</v>
      </c>
      <c r="I13" s="146">
        <v>3000</v>
      </c>
    </row>
    <row r="14" spans="1:14" x14ac:dyDescent="0.2">
      <c r="A14" s="14" t="s">
        <v>80</v>
      </c>
      <c r="B14" s="1" t="s">
        <v>9</v>
      </c>
      <c r="C14" s="11" t="s">
        <v>79</v>
      </c>
      <c r="D14" s="32">
        <v>0</v>
      </c>
      <c r="E14" s="32">
        <v>0</v>
      </c>
      <c r="F14" s="32">
        <f>MIN(1500000/(F8*F13),20%)</f>
        <v>0.2</v>
      </c>
      <c r="G14" s="32">
        <f>MIN(1500000/(G8*G13),40%)</f>
        <v>0.4</v>
      </c>
      <c r="H14" s="32">
        <f>MIN(1500000/(H8*H13),40%)</f>
        <v>0.4</v>
      </c>
      <c r="I14" s="31">
        <f>MIN(1500000/(I8*I13),20%)</f>
        <v>0.2</v>
      </c>
    </row>
    <row r="15" spans="1:14" x14ac:dyDescent="0.2">
      <c r="A15" s="14" t="s">
        <v>55</v>
      </c>
      <c r="B15" s="1" t="s">
        <v>56</v>
      </c>
      <c r="C15" s="11" t="s">
        <v>57</v>
      </c>
      <c r="D15" s="27">
        <v>2</v>
      </c>
      <c r="E15" s="27">
        <v>2</v>
      </c>
      <c r="F15" s="27">
        <v>2</v>
      </c>
      <c r="G15" s="27">
        <v>2</v>
      </c>
      <c r="H15" s="27">
        <v>2</v>
      </c>
      <c r="I15" s="26">
        <v>2</v>
      </c>
    </row>
    <row r="16" spans="1:14" x14ac:dyDescent="0.2">
      <c r="A16" s="14" t="s">
        <v>10</v>
      </c>
      <c r="B16" s="1" t="s">
        <v>11</v>
      </c>
      <c r="C16" s="11" t="s">
        <v>12</v>
      </c>
      <c r="D16" s="25">
        <v>248.22</v>
      </c>
      <c r="E16" s="141">
        <v>232.47</v>
      </c>
      <c r="F16" s="141">
        <v>159.09</v>
      </c>
      <c r="G16" s="141">
        <v>152</v>
      </c>
      <c r="H16" s="141">
        <v>152</v>
      </c>
      <c r="I16" s="30">
        <v>150</v>
      </c>
    </row>
    <row r="17" spans="1:14" x14ac:dyDescent="0.2">
      <c r="A17" s="14" t="s">
        <v>51</v>
      </c>
      <c r="B17" s="1" t="s">
        <v>52</v>
      </c>
      <c r="C17" s="11" t="s">
        <v>53</v>
      </c>
      <c r="D17" s="25">
        <v>35</v>
      </c>
      <c r="E17" s="142">
        <v>35</v>
      </c>
      <c r="F17" s="142">
        <v>35</v>
      </c>
      <c r="G17" s="142">
        <v>35</v>
      </c>
      <c r="H17" s="142">
        <v>35</v>
      </c>
      <c r="I17" s="147">
        <v>35</v>
      </c>
      <c r="K17" s="4"/>
    </row>
    <row r="18" spans="1:14" x14ac:dyDescent="0.2">
      <c r="A18" s="28" t="s">
        <v>125</v>
      </c>
      <c r="B18" s="17" t="s">
        <v>54</v>
      </c>
      <c r="C18" s="16" t="s">
        <v>8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15">
        <v>0</v>
      </c>
      <c r="K18" s="4"/>
    </row>
    <row r="19" spans="1:14" x14ac:dyDescent="0.2">
      <c r="A19" s="14"/>
      <c r="C19" s="11"/>
      <c r="D19" s="25"/>
      <c r="E19" s="25"/>
      <c r="F19" s="25"/>
      <c r="G19" s="25"/>
      <c r="H19" s="25"/>
      <c r="I19" s="24"/>
    </row>
    <row r="20" spans="1:14" x14ac:dyDescent="0.2">
      <c r="A20" s="37" t="s">
        <v>28</v>
      </c>
      <c r="B20" s="43"/>
      <c r="C20" s="44"/>
      <c r="D20" s="45"/>
      <c r="E20" s="45"/>
      <c r="F20" s="45"/>
      <c r="G20" s="45"/>
      <c r="H20" s="45"/>
      <c r="I20" s="46"/>
    </row>
    <row r="21" spans="1:14" x14ac:dyDescent="0.2">
      <c r="A21" s="28" t="s">
        <v>10</v>
      </c>
      <c r="B21" s="17" t="s">
        <v>29</v>
      </c>
      <c r="C21" s="16" t="s">
        <v>30</v>
      </c>
      <c r="D21" s="92">
        <v>0.02</v>
      </c>
      <c r="E21" s="92">
        <v>0.02</v>
      </c>
      <c r="F21" s="92">
        <v>0.02</v>
      </c>
      <c r="G21" s="92">
        <v>0.02</v>
      </c>
      <c r="H21" s="92">
        <v>0.02</v>
      </c>
      <c r="I21" s="93">
        <v>0.02</v>
      </c>
      <c r="K21" s="21"/>
    </row>
    <row r="22" spans="1:14" x14ac:dyDescent="0.2">
      <c r="A22" s="14"/>
      <c r="C22" s="11"/>
      <c r="D22" s="27"/>
      <c r="E22" s="27"/>
      <c r="F22" s="27"/>
      <c r="G22" s="27"/>
      <c r="H22" s="27"/>
      <c r="I22" s="26"/>
    </row>
    <row r="23" spans="1:14" x14ac:dyDescent="0.2">
      <c r="A23" s="37" t="s">
        <v>13</v>
      </c>
      <c r="B23" s="43"/>
      <c r="C23" s="44"/>
      <c r="D23" s="45"/>
      <c r="E23" s="45"/>
      <c r="F23" s="45"/>
      <c r="G23" s="45"/>
      <c r="H23" s="45"/>
      <c r="I23" s="46"/>
    </row>
    <row r="24" spans="1:14" x14ac:dyDescent="0.2">
      <c r="A24" s="14" t="s">
        <v>14</v>
      </c>
      <c r="B24" s="1" t="s">
        <v>15</v>
      </c>
      <c r="C24" s="11" t="s">
        <v>16</v>
      </c>
      <c r="D24" s="25">
        <v>35</v>
      </c>
      <c r="E24" s="25">
        <v>35</v>
      </c>
      <c r="F24" s="25">
        <v>35</v>
      </c>
      <c r="G24" s="25">
        <v>35</v>
      </c>
      <c r="H24" s="25">
        <v>35</v>
      </c>
      <c r="I24" s="24">
        <v>35</v>
      </c>
      <c r="N24" s="4"/>
    </row>
    <row r="25" spans="1:14" x14ac:dyDescent="0.2">
      <c r="A25" s="14" t="s">
        <v>17</v>
      </c>
      <c r="B25" s="9" t="s">
        <v>18</v>
      </c>
      <c r="C25" s="11" t="s">
        <v>19</v>
      </c>
      <c r="D25" s="90">
        <v>0.2</v>
      </c>
      <c r="E25" s="90">
        <v>0.2</v>
      </c>
      <c r="F25" s="90">
        <v>0.2</v>
      </c>
      <c r="G25" s="90">
        <v>0.2</v>
      </c>
      <c r="H25" s="90">
        <v>0.2</v>
      </c>
      <c r="I25" s="91">
        <v>0.2</v>
      </c>
      <c r="J25" s="22"/>
      <c r="K25" s="23"/>
    </row>
    <row r="26" spans="1:14" x14ac:dyDescent="0.2">
      <c r="A26" s="14" t="s">
        <v>20</v>
      </c>
      <c r="B26" s="1" t="s">
        <v>21</v>
      </c>
      <c r="C26" s="11" t="s">
        <v>19</v>
      </c>
      <c r="D26" s="94">
        <v>0.215</v>
      </c>
      <c r="E26" s="94">
        <v>0.215</v>
      </c>
      <c r="F26" s="94">
        <v>0.215</v>
      </c>
      <c r="G26" s="94">
        <v>0.215</v>
      </c>
      <c r="H26" s="94">
        <v>0.215</v>
      </c>
      <c r="I26" s="95">
        <v>0.215</v>
      </c>
      <c r="J26" s="22"/>
      <c r="K26" s="23"/>
    </row>
    <row r="27" spans="1:14" x14ac:dyDescent="0.2">
      <c r="A27" s="14" t="s">
        <v>22</v>
      </c>
      <c r="B27" s="1" t="s">
        <v>23</v>
      </c>
      <c r="C27" s="11" t="s">
        <v>19</v>
      </c>
      <c r="D27" s="94">
        <v>0.02</v>
      </c>
      <c r="E27" s="94">
        <v>0.02</v>
      </c>
      <c r="F27" s="94">
        <v>0.02</v>
      </c>
      <c r="G27" s="94">
        <v>0.02</v>
      </c>
      <c r="H27" s="94">
        <v>0.02</v>
      </c>
      <c r="I27" s="95">
        <v>0.02</v>
      </c>
      <c r="J27" s="22"/>
      <c r="K27" s="21"/>
    </row>
    <row r="28" spans="1:14" x14ac:dyDescent="0.2">
      <c r="A28" s="105" t="s">
        <v>78</v>
      </c>
      <c r="B28" s="106" t="s">
        <v>77</v>
      </c>
      <c r="C28" s="107" t="s">
        <v>19</v>
      </c>
      <c r="D28" s="108">
        <f t="shared" ref="D28:I28" si="0">D25*D26+(1-D25)*D27</f>
        <v>5.9000000000000004E-2</v>
      </c>
      <c r="E28" s="108">
        <f t="shared" si="0"/>
        <v>5.9000000000000004E-2</v>
      </c>
      <c r="F28" s="108">
        <f t="shared" si="0"/>
        <v>5.9000000000000004E-2</v>
      </c>
      <c r="G28" s="108">
        <f t="shared" si="0"/>
        <v>5.9000000000000004E-2</v>
      </c>
      <c r="H28" s="108">
        <f t="shared" si="0"/>
        <v>5.9000000000000004E-2</v>
      </c>
      <c r="I28" s="109">
        <f t="shared" si="0"/>
        <v>5.9000000000000004E-2</v>
      </c>
      <c r="J28" s="22"/>
      <c r="K28" s="21"/>
    </row>
    <row r="29" spans="1:14" x14ac:dyDescent="0.2">
      <c r="A29" s="14"/>
      <c r="C29" s="11"/>
      <c r="D29" s="8"/>
      <c r="I29" s="11"/>
    </row>
    <row r="30" spans="1:14" x14ac:dyDescent="0.2">
      <c r="A30" s="68" t="s">
        <v>76</v>
      </c>
      <c r="B30" s="69" t="s">
        <v>75</v>
      </c>
      <c r="C30" s="70" t="s">
        <v>66</v>
      </c>
      <c r="D30" s="156">
        <v>296.6159509304735</v>
      </c>
      <c r="E30" s="156">
        <v>213.69469011756158</v>
      </c>
      <c r="F30" s="156">
        <v>136.27469899430127</v>
      </c>
      <c r="G30" s="156">
        <v>103.98473947641777</v>
      </c>
      <c r="H30" s="156">
        <v>93.041976088920961</v>
      </c>
      <c r="I30" s="157">
        <v>97.505439179383174</v>
      </c>
    </row>
    <row r="31" spans="1:14" x14ac:dyDescent="0.2">
      <c r="A31" s="14"/>
      <c r="C31" s="11"/>
      <c r="D31" s="8"/>
      <c r="I31" s="11"/>
    </row>
    <row r="32" spans="1:14" x14ac:dyDescent="0.2">
      <c r="A32" s="37" t="s">
        <v>74</v>
      </c>
      <c r="B32" s="43"/>
      <c r="C32" s="44"/>
      <c r="D32" s="43"/>
      <c r="E32" s="43"/>
      <c r="F32" s="43"/>
      <c r="G32" s="43"/>
      <c r="H32" s="43"/>
      <c r="I32" s="44"/>
    </row>
    <row r="33" spans="1:11" x14ac:dyDescent="0.2">
      <c r="A33" s="14" t="s">
        <v>42</v>
      </c>
      <c r="B33" s="1" t="s">
        <v>43</v>
      </c>
      <c r="C33" s="11" t="s">
        <v>0</v>
      </c>
      <c r="D33" s="3">
        <v>2026</v>
      </c>
      <c r="E33" s="3">
        <v>2026</v>
      </c>
      <c r="F33" s="3">
        <v>2026</v>
      </c>
      <c r="G33" s="3">
        <v>2026</v>
      </c>
      <c r="H33" s="3">
        <v>2026</v>
      </c>
      <c r="I33" s="20">
        <v>2026</v>
      </c>
      <c r="J33" s="3"/>
    </row>
    <row r="34" spans="1:11" x14ac:dyDescent="0.2">
      <c r="A34" s="54" t="s">
        <v>126</v>
      </c>
      <c r="B34" s="1" t="s">
        <v>44</v>
      </c>
      <c r="C34" s="11" t="s">
        <v>27</v>
      </c>
      <c r="D34" s="1">
        <v>111.55</v>
      </c>
      <c r="E34" s="1">
        <v>111.55</v>
      </c>
      <c r="F34" s="1">
        <v>111.55</v>
      </c>
      <c r="G34" s="1">
        <v>111.55</v>
      </c>
      <c r="H34" s="1">
        <v>111.55</v>
      </c>
      <c r="I34" s="11">
        <v>111.55</v>
      </c>
    </row>
    <row r="35" spans="1:11" x14ac:dyDescent="0.2">
      <c r="A35" s="14" t="s">
        <v>73</v>
      </c>
      <c r="B35" s="9" t="s">
        <v>24</v>
      </c>
      <c r="C35" s="11" t="s">
        <v>19</v>
      </c>
      <c r="D35" s="94">
        <v>0.1</v>
      </c>
      <c r="E35" s="94">
        <v>0.1</v>
      </c>
      <c r="F35" s="94">
        <v>0.1</v>
      </c>
      <c r="G35" s="94">
        <v>0.1</v>
      </c>
      <c r="H35" s="94">
        <v>0.1</v>
      </c>
      <c r="I35" s="95">
        <v>0.1</v>
      </c>
      <c r="K35" s="4"/>
    </row>
    <row r="36" spans="1:11" x14ac:dyDescent="0.2">
      <c r="A36" s="14" t="s">
        <v>72</v>
      </c>
      <c r="B36" s="19" t="s">
        <v>71</v>
      </c>
      <c r="C36" s="11" t="s">
        <v>27</v>
      </c>
      <c r="D36" s="96">
        <v>0.81</v>
      </c>
      <c r="E36" s="96">
        <v>0.81</v>
      </c>
      <c r="F36" s="96">
        <v>0.81</v>
      </c>
      <c r="G36" s="96">
        <v>0.81</v>
      </c>
      <c r="H36" s="96">
        <v>0.81</v>
      </c>
      <c r="I36" s="97">
        <v>0.81</v>
      </c>
      <c r="K36" s="4"/>
    </row>
    <row r="37" spans="1:11" x14ac:dyDescent="0.2">
      <c r="A37" s="18" t="s">
        <v>25</v>
      </c>
      <c r="B37" s="17" t="s">
        <v>26</v>
      </c>
      <c r="C37" s="16" t="s">
        <v>27</v>
      </c>
      <c r="D37" s="98">
        <v>1.5</v>
      </c>
      <c r="E37" s="98">
        <v>1</v>
      </c>
      <c r="F37" s="98">
        <v>0.75</v>
      </c>
      <c r="G37" s="98">
        <v>0.75</v>
      </c>
      <c r="H37" s="98">
        <v>0.25</v>
      </c>
      <c r="I37" s="15">
        <v>0.25</v>
      </c>
      <c r="K37" s="4"/>
    </row>
    <row r="38" spans="1:11" x14ac:dyDescent="0.2">
      <c r="A38" s="14"/>
      <c r="C38" s="11"/>
      <c r="I38" s="11"/>
    </row>
    <row r="39" spans="1:11" ht="18" x14ac:dyDescent="0.25">
      <c r="A39" s="37" t="s">
        <v>70</v>
      </c>
      <c r="B39" s="38" t="s">
        <v>69</v>
      </c>
      <c r="C39" s="39" t="s">
        <v>66</v>
      </c>
      <c r="D39" s="66">
        <f t="shared" ref="D39:I39" si="1">D34*(1-D35)+D36-D37</f>
        <v>99.704999999999998</v>
      </c>
      <c r="E39" s="66">
        <f t="shared" si="1"/>
        <v>100.205</v>
      </c>
      <c r="F39" s="66">
        <f t="shared" si="1"/>
        <v>100.455</v>
      </c>
      <c r="G39" s="66">
        <f t="shared" si="1"/>
        <v>100.455</v>
      </c>
      <c r="H39" s="66">
        <f t="shared" si="1"/>
        <v>100.955</v>
      </c>
      <c r="I39" s="67">
        <f t="shared" si="1"/>
        <v>100.955</v>
      </c>
    </row>
    <row r="40" spans="1:11" x14ac:dyDescent="0.2">
      <c r="A40" s="14"/>
      <c r="C40" s="11"/>
      <c r="I40" s="11"/>
    </row>
    <row r="41" spans="1:11" x14ac:dyDescent="0.2">
      <c r="A41" s="110" t="s">
        <v>68</v>
      </c>
      <c r="B41" s="111" t="s">
        <v>67</v>
      </c>
      <c r="C41" s="112" t="s">
        <v>66</v>
      </c>
      <c r="D41" s="113">
        <f t="shared" ref="D41:I41" si="2">D30-D39</f>
        <v>196.91095093047352</v>
      </c>
      <c r="E41" s="113">
        <f t="shared" si="2"/>
        <v>113.48969011756158</v>
      </c>
      <c r="F41" s="113">
        <f t="shared" si="2"/>
        <v>35.819698994301277</v>
      </c>
      <c r="G41" s="113">
        <f t="shared" si="2"/>
        <v>3.5297394764177739</v>
      </c>
      <c r="H41" s="113">
        <f t="shared" si="2"/>
        <v>-7.913023911079037</v>
      </c>
      <c r="I41" s="114">
        <f t="shared" si="2"/>
        <v>-3.4495608206168242</v>
      </c>
    </row>
    <row r="42" spans="1:11" ht="18" x14ac:dyDescent="0.25">
      <c r="A42" s="13" t="s">
        <v>65</v>
      </c>
      <c r="B42" s="1" t="s">
        <v>115</v>
      </c>
      <c r="C42" s="11" t="s">
        <v>64</v>
      </c>
      <c r="D42" s="96">
        <v>67.069999999999993</v>
      </c>
      <c r="E42" s="96">
        <v>67.069999999999993</v>
      </c>
      <c r="F42" s="96">
        <v>67.069999999999993</v>
      </c>
      <c r="G42" s="96">
        <v>67.069999999999993</v>
      </c>
      <c r="H42" s="96">
        <v>67.069999999999993</v>
      </c>
      <c r="I42" s="97">
        <v>67.069999999999993</v>
      </c>
    </row>
    <row r="43" spans="1:11" x14ac:dyDescent="0.2">
      <c r="A43" s="115" t="s">
        <v>63</v>
      </c>
      <c r="B43" s="116" t="s">
        <v>62</v>
      </c>
      <c r="C43" s="112" t="s">
        <v>59</v>
      </c>
      <c r="D43" s="117">
        <f t="shared" ref="D43:I43" si="3">D41/D42</f>
        <v>2.9359020565151863</v>
      </c>
      <c r="E43" s="117">
        <f t="shared" si="3"/>
        <v>1.6921080977719039</v>
      </c>
      <c r="F43" s="117">
        <f t="shared" si="3"/>
        <v>0.53406439532281613</v>
      </c>
      <c r="G43" s="117">
        <f t="shared" si="3"/>
        <v>5.2627694593973075E-2</v>
      </c>
      <c r="H43" s="117">
        <f t="shared" si="3"/>
        <v>-0.11798157016667717</v>
      </c>
      <c r="I43" s="118">
        <f t="shared" si="3"/>
        <v>-5.1432247213610026E-2</v>
      </c>
    </row>
    <row r="44" spans="1:11" x14ac:dyDescent="0.2">
      <c r="A44" s="13"/>
      <c r="B44" s="12"/>
      <c r="C44" s="11"/>
      <c r="I44" s="11"/>
    </row>
    <row r="45" spans="1:11" x14ac:dyDescent="0.2">
      <c r="A45" s="71" t="s">
        <v>61</v>
      </c>
      <c r="B45" s="72" t="s">
        <v>60</v>
      </c>
      <c r="C45" s="70" t="s">
        <v>59</v>
      </c>
      <c r="D45" s="73">
        <f t="shared" ref="D45:I45" si="4">MIN(2.5,MAX(0,D43))</f>
        <v>2.5</v>
      </c>
      <c r="E45" s="73">
        <f t="shared" si="4"/>
        <v>1.6921080977719039</v>
      </c>
      <c r="F45" s="73">
        <f t="shared" si="4"/>
        <v>0.53406439532281613</v>
      </c>
      <c r="G45" s="73">
        <f t="shared" si="4"/>
        <v>5.2627694593973075E-2</v>
      </c>
      <c r="H45" s="73">
        <f t="shared" si="4"/>
        <v>0</v>
      </c>
      <c r="I45" s="74">
        <f t="shared" si="4"/>
        <v>0</v>
      </c>
    </row>
  </sheetData>
  <mergeCells count="1">
    <mergeCell ref="D1:I1"/>
  </mergeCells>
  <pageMargins left="0.7" right="0.7" top="0.75" bottom="0.75" header="0.3" footer="0.3"/>
  <pageSetup paperSize="9" scale="71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CCC5-AB5C-4254-9B2B-736EA9C63E07}">
  <sheetPr>
    <tabColor theme="0" tint="-0.499984740745262"/>
    <pageSetUpPr fitToPage="1"/>
  </sheetPr>
  <dimension ref="A1:Z79"/>
  <sheetViews>
    <sheetView zoomScale="115" zoomScaleNormal="50" workbookViewId="0">
      <selection activeCell="B48" sqref="B48"/>
    </sheetView>
  </sheetViews>
  <sheetFormatPr baseColWidth="10" defaultColWidth="10.83203125" defaultRowHeight="16" x14ac:dyDescent="0.2"/>
  <cols>
    <col min="1" max="1" width="52.6640625" style="47" customWidth="1"/>
    <col min="2" max="2" width="19.83203125" style="47" customWidth="1"/>
    <col min="3" max="3" width="20.33203125" style="47" customWidth="1"/>
    <col min="4" max="4" width="14.83203125" style="49" customWidth="1"/>
    <col min="5" max="5" width="16.1640625" style="49" customWidth="1"/>
    <col min="6" max="6" width="17.1640625" style="49" customWidth="1"/>
    <col min="7" max="7" width="16.83203125" style="49" customWidth="1"/>
    <col min="8" max="8" width="17.1640625" style="49" customWidth="1"/>
    <col min="9" max="9" width="16.1640625" style="49" customWidth="1"/>
    <col min="10" max="10" width="4.1640625" style="47" customWidth="1"/>
    <col min="11" max="11" width="59.6640625" style="47" customWidth="1"/>
    <col min="12" max="16384" width="10.83203125" style="47"/>
  </cols>
  <sheetData>
    <row r="1" spans="1:26" x14ac:dyDescent="0.2">
      <c r="A1" s="64" t="s">
        <v>96</v>
      </c>
      <c r="B1" s="65"/>
      <c r="C1" s="65"/>
      <c r="D1" s="222" t="s">
        <v>114</v>
      </c>
      <c r="E1" s="222"/>
      <c r="F1" s="222"/>
      <c r="G1" s="222"/>
      <c r="H1" s="222"/>
      <c r="I1" s="222"/>
      <c r="K1" s="63" t="s">
        <v>123</v>
      </c>
    </row>
    <row r="2" spans="1:26" x14ac:dyDescent="0.2">
      <c r="A2" s="63"/>
      <c r="D2" s="62"/>
      <c r="E2" s="62"/>
      <c r="F2" s="62"/>
      <c r="G2" s="62"/>
      <c r="H2" s="62"/>
      <c r="I2" s="62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</row>
    <row r="3" spans="1:26" x14ac:dyDescent="0.2">
      <c r="A3" s="80" t="s">
        <v>94</v>
      </c>
      <c r="B3" s="81" t="s">
        <v>93</v>
      </c>
      <c r="C3" s="82" t="s">
        <v>92</v>
      </c>
      <c r="D3" s="193">
        <v>1</v>
      </c>
      <c r="E3" s="193">
        <v>2</v>
      </c>
      <c r="F3" s="193">
        <v>3</v>
      </c>
      <c r="G3" s="193">
        <v>4</v>
      </c>
      <c r="H3" s="193">
        <v>5</v>
      </c>
      <c r="I3" s="194">
        <v>6</v>
      </c>
    </row>
    <row r="4" spans="1:26" x14ac:dyDescent="0.2">
      <c r="A4" s="54" t="s">
        <v>91</v>
      </c>
      <c r="B4" s="53" t="s">
        <v>90</v>
      </c>
      <c r="C4" s="50" t="s">
        <v>1</v>
      </c>
      <c r="D4" s="158" t="s">
        <v>47</v>
      </c>
      <c r="E4" s="158" t="s">
        <v>48</v>
      </c>
      <c r="F4" s="158" t="s">
        <v>49</v>
      </c>
      <c r="G4" s="158" t="s">
        <v>89</v>
      </c>
      <c r="H4" s="158" t="s">
        <v>88</v>
      </c>
      <c r="I4" s="159" t="s">
        <v>50</v>
      </c>
    </row>
    <row r="5" spans="1:26" x14ac:dyDescent="0.2">
      <c r="A5" s="54" t="s">
        <v>87</v>
      </c>
      <c r="B5" s="53" t="s">
        <v>86</v>
      </c>
      <c r="C5" s="50" t="s">
        <v>0</v>
      </c>
      <c r="D5" s="158" t="s">
        <v>85</v>
      </c>
      <c r="E5" s="158" t="s">
        <v>85</v>
      </c>
      <c r="F5" s="158" t="s">
        <v>84</v>
      </c>
      <c r="G5" s="158" t="s">
        <v>84</v>
      </c>
      <c r="H5" s="158" t="s">
        <v>83</v>
      </c>
      <c r="I5" s="160" t="s">
        <v>82</v>
      </c>
    </row>
    <row r="6" spans="1:26" x14ac:dyDescent="0.2">
      <c r="A6" s="54"/>
      <c r="B6" s="53"/>
      <c r="C6" s="50"/>
      <c r="D6" s="158"/>
      <c r="E6" s="158"/>
      <c r="F6" s="158"/>
      <c r="G6" s="158"/>
      <c r="H6" s="158"/>
      <c r="I6" s="160"/>
    </row>
    <row r="7" spans="1:26" x14ac:dyDescent="0.2">
      <c r="A7" s="80" t="s">
        <v>2</v>
      </c>
      <c r="B7" s="83"/>
      <c r="C7" s="84"/>
      <c r="D7" s="161"/>
      <c r="E7" s="161"/>
      <c r="F7" s="161"/>
      <c r="G7" s="161"/>
      <c r="H7" s="161"/>
      <c r="I7" s="162"/>
    </row>
    <row r="8" spans="1:26" x14ac:dyDescent="0.2">
      <c r="A8" s="54" t="s">
        <v>81</v>
      </c>
      <c r="B8" s="53" t="s">
        <v>3</v>
      </c>
      <c r="C8" s="50" t="s">
        <v>1</v>
      </c>
      <c r="D8" s="163" t="s">
        <v>45</v>
      </c>
      <c r="E8" s="163" t="s">
        <v>45</v>
      </c>
      <c r="F8" s="163" t="s">
        <v>45</v>
      </c>
      <c r="G8" s="163" t="s">
        <v>45</v>
      </c>
      <c r="H8" s="163" t="s">
        <v>45</v>
      </c>
      <c r="I8" s="164" t="s">
        <v>45</v>
      </c>
      <c r="K8" s="47" t="s">
        <v>121</v>
      </c>
    </row>
    <row r="9" spans="1:26" x14ac:dyDescent="0.2">
      <c r="A9" s="54" t="s">
        <v>31</v>
      </c>
      <c r="B9" s="53" t="s">
        <v>4</v>
      </c>
      <c r="C9" s="50" t="s">
        <v>5</v>
      </c>
      <c r="D9" s="165" t="s">
        <v>100</v>
      </c>
      <c r="E9" s="165" t="s">
        <v>100</v>
      </c>
      <c r="F9" s="165" t="s">
        <v>100</v>
      </c>
      <c r="G9" s="165" t="s">
        <v>100</v>
      </c>
      <c r="H9" s="165" t="s">
        <v>100</v>
      </c>
      <c r="I9" s="166" t="s">
        <v>100</v>
      </c>
      <c r="K9" s="134" t="s">
        <v>122</v>
      </c>
    </row>
    <row r="10" spans="1:26" x14ac:dyDescent="0.2">
      <c r="A10" s="61" t="s">
        <v>40</v>
      </c>
      <c r="B10" s="56" t="s">
        <v>41</v>
      </c>
      <c r="C10" s="55" t="s">
        <v>16</v>
      </c>
      <c r="D10" s="167" t="s">
        <v>45</v>
      </c>
      <c r="E10" s="167" t="s">
        <v>45</v>
      </c>
      <c r="F10" s="167" t="s">
        <v>45</v>
      </c>
      <c r="G10" s="167" t="s">
        <v>45</v>
      </c>
      <c r="H10" s="167" t="s">
        <v>45</v>
      </c>
      <c r="I10" s="168" t="s">
        <v>45</v>
      </c>
      <c r="K10" s="47" t="s">
        <v>121</v>
      </c>
    </row>
    <row r="11" spans="1:26" x14ac:dyDescent="0.2">
      <c r="A11" s="54"/>
      <c r="B11" s="53"/>
      <c r="C11" s="50"/>
      <c r="D11" s="158"/>
      <c r="E11" s="158"/>
      <c r="F11" s="158"/>
      <c r="G11" s="158"/>
      <c r="H11" s="158"/>
      <c r="I11" s="160"/>
    </row>
    <row r="12" spans="1:26" x14ac:dyDescent="0.2">
      <c r="A12" s="80" t="s">
        <v>6</v>
      </c>
      <c r="B12" s="83"/>
      <c r="C12" s="84"/>
      <c r="D12" s="169"/>
      <c r="E12" s="169"/>
      <c r="F12" s="169"/>
      <c r="G12" s="169"/>
      <c r="H12" s="169"/>
      <c r="I12" s="170"/>
    </row>
    <row r="13" spans="1:26" x14ac:dyDescent="0.2">
      <c r="A13" s="54" t="s">
        <v>32</v>
      </c>
      <c r="B13" s="53" t="s">
        <v>7</v>
      </c>
      <c r="C13" s="53" t="s">
        <v>8</v>
      </c>
      <c r="D13" s="171" t="s">
        <v>99</v>
      </c>
      <c r="E13" s="172" t="s">
        <v>99</v>
      </c>
      <c r="F13" s="172" t="s">
        <v>99</v>
      </c>
      <c r="G13" s="172" t="s">
        <v>99</v>
      </c>
      <c r="H13" s="172" t="s">
        <v>99</v>
      </c>
      <c r="I13" s="173" t="s">
        <v>99</v>
      </c>
      <c r="K13" s="134" t="s">
        <v>122</v>
      </c>
    </row>
    <row r="14" spans="1:26" x14ac:dyDescent="0.2">
      <c r="A14" s="54" t="s">
        <v>80</v>
      </c>
      <c r="B14" s="53" t="s">
        <v>9</v>
      </c>
      <c r="C14" s="53" t="s">
        <v>79</v>
      </c>
      <c r="D14" s="174" t="s">
        <v>46</v>
      </c>
      <c r="E14" s="175" t="str">
        <f t="shared" ref="E14:I15" si="0">D14</f>
        <v>Dossier</v>
      </c>
      <c r="F14" s="175" t="str">
        <f t="shared" si="0"/>
        <v>Dossier</v>
      </c>
      <c r="G14" s="175" t="str">
        <f t="shared" si="0"/>
        <v>Dossier</v>
      </c>
      <c r="H14" s="175" t="str">
        <f t="shared" si="0"/>
        <v>Dossier</v>
      </c>
      <c r="I14" s="166" t="str">
        <f t="shared" si="0"/>
        <v>Dossier</v>
      </c>
      <c r="K14" s="134" t="s">
        <v>122</v>
      </c>
    </row>
    <row r="15" spans="1:26" x14ac:dyDescent="0.2">
      <c r="A15" s="54" t="s">
        <v>55</v>
      </c>
      <c r="B15" s="53" t="s">
        <v>56</v>
      </c>
      <c r="C15" s="53" t="s">
        <v>57</v>
      </c>
      <c r="D15" s="176" t="s">
        <v>45</v>
      </c>
      <c r="E15" s="163" t="str">
        <f t="shared" si="0"/>
        <v>REF</v>
      </c>
      <c r="F15" s="163" t="str">
        <f t="shared" si="0"/>
        <v>REF</v>
      </c>
      <c r="G15" s="163" t="str">
        <f t="shared" si="0"/>
        <v>REF</v>
      </c>
      <c r="H15" s="163" t="str">
        <f t="shared" si="0"/>
        <v>REF</v>
      </c>
      <c r="I15" s="164" t="str">
        <f t="shared" si="0"/>
        <v>REF</v>
      </c>
      <c r="K15" s="47" t="s">
        <v>121</v>
      </c>
    </row>
    <row r="16" spans="1:26" x14ac:dyDescent="0.2">
      <c r="A16" s="54" t="s">
        <v>10</v>
      </c>
      <c r="B16" s="53" t="s">
        <v>11</v>
      </c>
      <c r="C16" s="53" t="s">
        <v>12</v>
      </c>
      <c r="D16" s="177" t="s">
        <v>99</v>
      </c>
      <c r="E16" s="178" t="s">
        <v>99</v>
      </c>
      <c r="F16" s="178" t="s">
        <v>99</v>
      </c>
      <c r="G16" s="178" t="s">
        <v>99</v>
      </c>
      <c r="H16" s="178" t="s">
        <v>99</v>
      </c>
      <c r="I16" s="179" t="s">
        <v>99</v>
      </c>
      <c r="K16" s="134" t="s">
        <v>122</v>
      </c>
    </row>
    <row r="17" spans="1:11" x14ac:dyDescent="0.2">
      <c r="A17" s="54" t="s">
        <v>51</v>
      </c>
      <c r="B17" s="53" t="s">
        <v>52</v>
      </c>
      <c r="C17" s="53" t="s">
        <v>53</v>
      </c>
      <c r="D17" s="176" t="s">
        <v>45</v>
      </c>
      <c r="E17" s="163" t="s">
        <v>45</v>
      </c>
      <c r="F17" s="163" t="s">
        <v>45</v>
      </c>
      <c r="G17" s="163" t="s">
        <v>45</v>
      </c>
      <c r="H17" s="163" t="s">
        <v>45</v>
      </c>
      <c r="I17" s="164" t="s">
        <v>45</v>
      </c>
      <c r="K17" s="47" t="s">
        <v>121</v>
      </c>
    </row>
    <row r="18" spans="1:11" x14ac:dyDescent="0.2">
      <c r="A18" s="61" t="s">
        <v>125</v>
      </c>
      <c r="B18" s="56" t="s">
        <v>54</v>
      </c>
      <c r="C18" s="56" t="s">
        <v>8</v>
      </c>
      <c r="D18" s="180" t="s">
        <v>45</v>
      </c>
      <c r="E18" s="167" t="s">
        <v>45</v>
      </c>
      <c r="F18" s="167" t="s">
        <v>45</v>
      </c>
      <c r="G18" s="167" t="s">
        <v>45</v>
      </c>
      <c r="H18" s="167" t="s">
        <v>45</v>
      </c>
      <c r="I18" s="168" t="s">
        <v>45</v>
      </c>
      <c r="K18" s="47" t="s">
        <v>121</v>
      </c>
    </row>
    <row r="19" spans="1:11" x14ac:dyDescent="0.2">
      <c r="A19" s="54"/>
      <c r="B19" s="53"/>
      <c r="C19" s="50"/>
      <c r="D19" s="158"/>
      <c r="E19" s="158"/>
      <c r="F19" s="158"/>
      <c r="G19" s="158"/>
      <c r="H19" s="158"/>
      <c r="I19" s="160"/>
    </row>
    <row r="20" spans="1:11" x14ac:dyDescent="0.2">
      <c r="A20" s="80" t="s">
        <v>28</v>
      </c>
      <c r="B20" s="83"/>
      <c r="C20" s="84"/>
      <c r="D20" s="161"/>
      <c r="E20" s="161"/>
      <c r="F20" s="161"/>
      <c r="G20" s="161"/>
      <c r="H20" s="161"/>
      <c r="I20" s="162"/>
    </row>
    <row r="21" spans="1:11" x14ac:dyDescent="0.2">
      <c r="A21" s="61" t="s">
        <v>10</v>
      </c>
      <c r="B21" s="56" t="s">
        <v>29</v>
      </c>
      <c r="C21" s="55" t="s">
        <v>30</v>
      </c>
      <c r="D21" s="167" t="s">
        <v>45</v>
      </c>
      <c r="E21" s="167" t="s">
        <v>45</v>
      </c>
      <c r="F21" s="167" t="s">
        <v>45</v>
      </c>
      <c r="G21" s="167" t="s">
        <v>45</v>
      </c>
      <c r="H21" s="167" t="s">
        <v>45</v>
      </c>
      <c r="I21" s="168" t="s">
        <v>45</v>
      </c>
      <c r="K21" s="47" t="s">
        <v>120</v>
      </c>
    </row>
    <row r="22" spans="1:11" x14ac:dyDescent="0.2">
      <c r="A22" s="54"/>
      <c r="B22" s="53"/>
      <c r="C22" s="50"/>
      <c r="D22" s="163"/>
      <c r="E22" s="163"/>
      <c r="F22" s="163"/>
      <c r="G22" s="163"/>
      <c r="H22" s="163"/>
      <c r="I22" s="164"/>
    </row>
    <row r="23" spans="1:11" x14ac:dyDescent="0.2">
      <c r="A23" s="80" t="s">
        <v>13</v>
      </c>
      <c r="B23" s="83"/>
      <c r="C23" s="84"/>
      <c r="D23" s="161"/>
      <c r="E23" s="161"/>
      <c r="F23" s="161"/>
      <c r="G23" s="161"/>
      <c r="H23" s="161"/>
      <c r="I23" s="162"/>
    </row>
    <row r="24" spans="1:11" x14ac:dyDescent="0.2">
      <c r="A24" s="54" t="s">
        <v>14</v>
      </c>
      <c r="B24" s="53" t="s">
        <v>15</v>
      </c>
      <c r="C24" s="50" t="s">
        <v>16</v>
      </c>
      <c r="D24" s="195" t="s">
        <v>45</v>
      </c>
      <c r="E24" s="196" t="s">
        <v>45</v>
      </c>
      <c r="F24" s="196" t="s">
        <v>45</v>
      </c>
      <c r="G24" s="196" t="s">
        <v>45</v>
      </c>
      <c r="H24" s="196" t="s">
        <v>45</v>
      </c>
      <c r="I24" s="197" t="s">
        <v>45</v>
      </c>
      <c r="K24" s="47" t="s">
        <v>120</v>
      </c>
    </row>
    <row r="25" spans="1:11" x14ac:dyDescent="0.2">
      <c r="A25" s="54" t="s">
        <v>17</v>
      </c>
      <c r="B25" s="59" t="s">
        <v>18</v>
      </c>
      <c r="C25" s="50" t="s">
        <v>19</v>
      </c>
      <c r="D25" s="198" t="s">
        <v>45</v>
      </c>
      <c r="E25" s="184" t="s">
        <v>45</v>
      </c>
      <c r="F25" s="184" t="s">
        <v>45</v>
      </c>
      <c r="G25" s="184" t="s">
        <v>45</v>
      </c>
      <c r="H25" s="184" t="s">
        <v>45</v>
      </c>
      <c r="I25" s="185" t="s">
        <v>45</v>
      </c>
      <c r="J25" s="87"/>
      <c r="K25" s="47" t="s">
        <v>120</v>
      </c>
    </row>
    <row r="26" spans="1:11" x14ac:dyDescent="0.2">
      <c r="A26" s="54" t="s">
        <v>20</v>
      </c>
      <c r="B26" s="53" t="s">
        <v>21</v>
      </c>
      <c r="C26" s="50" t="s">
        <v>19</v>
      </c>
      <c r="D26" s="198" t="s">
        <v>45</v>
      </c>
      <c r="E26" s="184" t="s">
        <v>45</v>
      </c>
      <c r="F26" s="184" t="s">
        <v>45</v>
      </c>
      <c r="G26" s="184" t="s">
        <v>45</v>
      </c>
      <c r="H26" s="184" t="s">
        <v>45</v>
      </c>
      <c r="I26" s="185" t="s">
        <v>45</v>
      </c>
      <c r="J26" s="87"/>
      <c r="K26" s="47" t="s">
        <v>120</v>
      </c>
    </row>
    <row r="27" spans="1:11" x14ac:dyDescent="0.2">
      <c r="A27" s="54" t="s">
        <v>22</v>
      </c>
      <c r="B27" s="53" t="s">
        <v>23</v>
      </c>
      <c r="C27" s="50" t="s">
        <v>19</v>
      </c>
      <c r="D27" s="198" t="s">
        <v>45</v>
      </c>
      <c r="E27" s="184" t="s">
        <v>45</v>
      </c>
      <c r="F27" s="184" t="s">
        <v>45</v>
      </c>
      <c r="G27" s="184" t="s">
        <v>45</v>
      </c>
      <c r="H27" s="184" t="s">
        <v>45</v>
      </c>
      <c r="I27" s="185" t="s">
        <v>45</v>
      </c>
      <c r="J27" s="87"/>
      <c r="K27" s="47" t="s">
        <v>120</v>
      </c>
    </row>
    <row r="28" spans="1:11" s="1" customFormat="1" x14ac:dyDescent="0.2">
      <c r="A28" s="199" t="s">
        <v>78</v>
      </c>
      <c r="B28" s="200" t="s">
        <v>77</v>
      </c>
      <c r="C28" s="201" t="s">
        <v>19</v>
      </c>
      <c r="D28" s="202" t="s">
        <v>45</v>
      </c>
      <c r="E28" s="203" t="s">
        <v>45</v>
      </c>
      <c r="F28" s="203" t="s">
        <v>45</v>
      </c>
      <c r="G28" s="203" t="s">
        <v>45</v>
      </c>
      <c r="H28" s="203" t="s">
        <v>45</v>
      </c>
      <c r="I28" s="204" t="s">
        <v>45</v>
      </c>
      <c r="J28" s="22"/>
      <c r="K28" s="135" t="s">
        <v>124</v>
      </c>
    </row>
    <row r="29" spans="1:11" x14ac:dyDescent="0.2">
      <c r="A29" s="54"/>
      <c r="B29" s="53"/>
      <c r="C29" s="50"/>
      <c r="D29" s="181"/>
      <c r="E29" s="158"/>
      <c r="F29" s="158"/>
      <c r="G29" s="158"/>
      <c r="H29" s="158"/>
      <c r="I29" s="160"/>
    </row>
    <row r="30" spans="1:11" x14ac:dyDescent="0.2">
      <c r="A30" s="75" t="s">
        <v>76</v>
      </c>
      <c r="B30" s="76" t="s">
        <v>75</v>
      </c>
      <c r="C30" s="77" t="s">
        <v>66</v>
      </c>
      <c r="D30" s="182" t="s">
        <v>46</v>
      </c>
      <c r="E30" s="182" t="s">
        <v>46</v>
      </c>
      <c r="F30" s="182" t="s">
        <v>46</v>
      </c>
      <c r="G30" s="182" t="s">
        <v>46</v>
      </c>
      <c r="H30" s="182" t="s">
        <v>46</v>
      </c>
      <c r="I30" s="183" t="s">
        <v>46</v>
      </c>
      <c r="K30" s="135" t="s">
        <v>124</v>
      </c>
    </row>
    <row r="31" spans="1:11" x14ac:dyDescent="0.2">
      <c r="A31" s="54"/>
      <c r="B31" s="53"/>
      <c r="C31" s="50"/>
      <c r="D31" s="181"/>
      <c r="E31" s="158"/>
      <c r="F31" s="158"/>
      <c r="G31" s="158"/>
      <c r="H31" s="158"/>
      <c r="I31" s="160"/>
    </row>
    <row r="32" spans="1:11" x14ac:dyDescent="0.2">
      <c r="A32" s="80" t="s">
        <v>74</v>
      </c>
      <c r="B32" s="83"/>
      <c r="C32" s="84"/>
      <c r="D32" s="161"/>
      <c r="E32" s="161"/>
      <c r="F32" s="161"/>
      <c r="G32" s="161"/>
      <c r="H32" s="161"/>
      <c r="I32" s="162"/>
    </row>
    <row r="33" spans="1:11" x14ac:dyDescent="0.2">
      <c r="A33" s="54" t="s">
        <v>42</v>
      </c>
      <c r="B33" s="53" t="s">
        <v>43</v>
      </c>
      <c r="C33" s="50" t="s">
        <v>0</v>
      </c>
      <c r="D33" s="184" t="s">
        <v>45</v>
      </c>
      <c r="E33" s="184" t="s">
        <v>45</v>
      </c>
      <c r="F33" s="184" t="s">
        <v>45</v>
      </c>
      <c r="G33" s="184" t="s">
        <v>45</v>
      </c>
      <c r="H33" s="184" t="s">
        <v>45</v>
      </c>
      <c r="I33" s="185" t="s">
        <v>45</v>
      </c>
      <c r="J33" s="60"/>
      <c r="K33" s="47" t="s">
        <v>121</v>
      </c>
    </row>
    <row r="34" spans="1:11" x14ac:dyDescent="0.2">
      <c r="A34" s="54" t="s">
        <v>126</v>
      </c>
      <c r="B34" s="53" t="s">
        <v>44</v>
      </c>
      <c r="C34" s="50" t="s">
        <v>27</v>
      </c>
      <c r="D34" s="184" t="s">
        <v>45</v>
      </c>
      <c r="E34" s="184" t="s">
        <v>45</v>
      </c>
      <c r="F34" s="184" t="s">
        <v>45</v>
      </c>
      <c r="G34" s="184" t="s">
        <v>45</v>
      </c>
      <c r="H34" s="184" t="s">
        <v>45</v>
      </c>
      <c r="I34" s="185" t="s">
        <v>45</v>
      </c>
      <c r="K34" s="47" t="s">
        <v>121</v>
      </c>
    </row>
    <row r="35" spans="1:11" x14ac:dyDescent="0.2">
      <c r="A35" s="54" t="s">
        <v>73</v>
      </c>
      <c r="B35" s="59" t="s">
        <v>24</v>
      </c>
      <c r="C35" s="50" t="s">
        <v>19</v>
      </c>
      <c r="D35" s="184" t="s">
        <v>45</v>
      </c>
      <c r="E35" s="184" t="s">
        <v>45</v>
      </c>
      <c r="F35" s="184" t="s">
        <v>45</v>
      </c>
      <c r="G35" s="184" t="s">
        <v>45</v>
      </c>
      <c r="H35" s="184" t="s">
        <v>45</v>
      </c>
      <c r="I35" s="185" t="s">
        <v>45</v>
      </c>
      <c r="K35" s="47" t="s">
        <v>121</v>
      </c>
    </row>
    <row r="36" spans="1:11" x14ac:dyDescent="0.2">
      <c r="A36" s="54" t="s">
        <v>72</v>
      </c>
      <c r="B36" s="58" t="s">
        <v>71</v>
      </c>
      <c r="C36" s="50" t="s">
        <v>27</v>
      </c>
      <c r="D36" s="184" t="s">
        <v>45</v>
      </c>
      <c r="E36" s="184" t="s">
        <v>45</v>
      </c>
      <c r="F36" s="184" t="s">
        <v>45</v>
      </c>
      <c r="G36" s="184" t="s">
        <v>45</v>
      </c>
      <c r="H36" s="184" t="s">
        <v>45</v>
      </c>
      <c r="I36" s="185" t="s">
        <v>45</v>
      </c>
      <c r="K36" s="47" t="s">
        <v>121</v>
      </c>
    </row>
    <row r="37" spans="1:11" x14ac:dyDescent="0.2">
      <c r="A37" s="57" t="s">
        <v>25</v>
      </c>
      <c r="B37" s="56" t="s">
        <v>26</v>
      </c>
      <c r="C37" s="55" t="s">
        <v>27</v>
      </c>
      <c r="D37" s="186" t="s">
        <v>45</v>
      </c>
      <c r="E37" s="186" t="s">
        <v>45</v>
      </c>
      <c r="F37" s="186" t="s">
        <v>45</v>
      </c>
      <c r="G37" s="186" t="s">
        <v>45</v>
      </c>
      <c r="H37" s="186" t="s">
        <v>45</v>
      </c>
      <c r="I37" s="187" t="s">
        <v>45</v>
      </c>
      <c r="K37" s="47" t="s">
        <v>121</v>
      </c>
    </row>
    <row r="38" spans="1:11" x14ac:dyDescent="0.2">
      <c r="A38" s="54"/>
      <c r="B38" s="53"/>
      <c r="C38" s="50"/>
      <c r="D38" s="158"/>
      <c r="E38" s="158"/>
      <c r="F38" s="158"/>
      <c r="G38" s="158"/>
      <c r="H38" s="158"/>
      <c r="I38" s="160"/>
    </row>
    <row r="39" spans="1:11" ht="18" x14ac:dyDescent="0.25">
      <c r="A39" s="80" t="s">
        <v>70</v>
      </c>
      <c r="B39" s="81" t="s">
        <v>98</v>
      </c>
      <c r="C39" s="82" t="s">
        <v>66</v>
      </c>
      <c r="D39" s="188" t="s">
        <v>45</v>
      </c>
      <c r="E39" s="188" t="s">
        <v>45</v>
      </c>
      <c r="F39" s="188" t="s">
        <v>45</v>
      </c>
      <c r="G39" s="188" t="s">
        <v>45</v>
      </c>
      <c r="H39" s="188" t="s">
        <v>45</v>
      </c>
      <c r="I39" s="189" t="s">
        <v>45</v>
      </c>
      <c r="K39" s="135" t="s">
        <v>124</v>
      </c>
    </row>
    <row r="40" spans="1:11" x14ac:dyDescent="0.2">
      <c r="A40" s="54"/>
      <c r="B40" s="53"/>
      <c r="C40" s="50"/>
      <c r="D40" s="158"/>
      <c r="E40" s="158"/>
      <c r="F40" s="158"/>
      <c r="G40" s="158"/>
      <c r="H40" s="158"/>
      <c r="I40" s="160"/>
    </row>
    <row r="41" spans="1:11" x14ac:dyDescent="0.2">
      <c r="A41" s="205" t="s">
        <v>68</v>
      </c>
      <c r="B41" s="206" t="s">
        <v>67</v>
      </c>
      <c r="C41" s="207" t="s">
        <v>66</v>
      </c>
      <c r="D41" s="208" t="s">
        <v>46</v>
      </c>
      <c r="E41" s="208" t="str">
        <f>D41</f>
        <v>Dossier</v>
      </c>
      <c r="F41" s="208" t="str">
        <f>E41</f>
        <v>Dossier</v>
      </c>
      <c r="G41" s="208" t="str">
        <f>F41</f>
        <v>Dossier</v>
      </c>
      <c r="H41" s="208" t="str">
        <f>G41</f>
        <v>Dossier</v>
      </c>
      <c r="I41" s="209" t="str">
        <f>H41</f>
        <v>Dossier</v>
      </c>
      <c r="K41" s="135" t="s">
        <v>124</v>
      </c>
    </row>
    <row r="42" spans="1:11" ht="18" x14ac:dyDescent="0.25">
      <c r="A42" s="52" t="s">
        <v>65</v>
      </c>
      <c r="B42" s="53" t="s">
        <v>116</v>
      </c>
      <c r="C42" s="50" t="s">
        <v>64</v>
      </c>
      <c r="D42" s="190" t="s">
        <v>45</v>
      </c>
      <c r="E42" s="190" t="s">
        <v>45</v>
      </c>
      <c r="F42" s="190" t="s">
        <v>45</v>
      </c>
      <c r="G42" s="190" t="s">
        <v>45</v>
      </c>
      <c r="H42" s="190" t="s">
        <v>45</v>
      </c>
      <c r="I42" s="191" t="s">
        <v>45</v>
      </c>
      <c r="K42" s="47" t="s">
        <v>121</v>
      </c>
    </row>
    <row r="43" spans="1:11" x14ac:dyDescent="0.2">
      <c r="A43" s="210" t="s">
        <v>63</v>
      </c>
      <c r="B43" s="211" t="s">
        <v>97</v>
      </c>
      <c r="C43" s="207" t="s">
        <v>59</v>
      </c>
      <c r="D43" s="208" t="s">
        <v>46</v>
      </c>
      <c r="E43" s="208" t="str">
        <f>D43</f>
        <v>Dossier</v>
      </c>
      <c r="F43" s="208" t="str">
        <f>E43</f>
        <v>Dossier</v>
      </c>
      <c r="G43" s="208" t="str">
        <f>F43</f>
        <v>Dossier</v>
      </c>
      <c r="H43" s="208" t="str">
        <f>G43</f>
        <v>Dossier</v>
      </c>
      <c r="I43" s="209" t="str">
        <f>H43</f>
        <v>Dossier</v>
      </c>
      <c r="K43" s="135" t="s">
        <v>124</v>
      </c>
    </row>
    <row r="44" spans="1:11" x14ac:dyDescent="0.2">
      <c r="A44" s="52"/>
      <c r="B44" s="51"/>
      <c r="C44" s="50"/>
      <c r="D44" s="158"/>
      <c r="E44" s="158"/>
      <c r="F44" s="158"/>
      <c r="G44" s="158"/>
      <c r="H44" s="158"/>
      <c r="I44" s="192"/>
    </row>
    <row r="45" spans="1:11" x14ac:dyDescent="0.2">
      <c r="A45" s="78" t="s">
        <v>61</v>
      </c>
      <c r="B45" s="79" t="s">
        <v>60</v>
      </c>
      <c r="C45" s="77" t="s">
        <v>59</v>
      </c>
      <c r="D45" s="182" t="s">
        <v>46</v>
      </c>
      <c r="E45" s="182" t="s">
        <v>46</v>
      </c>
      <c r="F45" s="182" t="s">
        <v>46</v>
      </c>
      <c r="G45" s="182" t="s">
        <v>46</v>
      </c>
      <c r="H45" s="182" t="s">
        <v>46</v>
      </c>
      <c r="I45" s="183" t="s">
        <v>46</v>
      </c>
      <c r="K45" s="135" t="s">
        <v>124</v>
      </c>
    </row>
    <row r="48" spans="1:11" x14ac:dyDescent="0.2">
      <c r="B48" s="48"/>
    </row>
    <row r="49" spans="2:2" x14ac:dyDescent="0.2">
      <c r="B49" s="48"/>
    </row>
    <row r="50" spans="2:2" x14ac:dyDescent="0.2">
      <c r="B50" s="48"/>
    </row>
    <row r="51" spans="2:2" x14ac:dyDescent="0.2">
      <c r="B51" s="48"/>
    </row>
    <row r="52" spans="2:2" x14ac:dyDescent="0.2">
      <c r="B52" s="48"/>
    </row>
    <row r="53" spans="2:2" x14ac:dyDescent="0.2">
      <c r="B53" s="48"/>
    </row>
    <row r="54" spans="2:2" x14ac:dyDescent="0.2">
      <c r="B54" s="48"/>
    </row>
    <row r="55" spans="2:2" x14ac:dyDescent="0.2">
      <c r="B55" s="48"/>
    </row>
    <row r="56" spans="2:2" x14ac:dyDescent="0.2">
      <c r="B56" s="48"/>
    </row>
    <row r="57" spans="2:2" x14ac:dyDescent="0.2">
      <c r="B57" s="48"/>
    </row>
    <row r="58" spans="2:2" x14ac:dyDescent="0.2">
      <c r="B58" s="48"/>
    </row>
    <row r="59" spans="2:2" x14ac:dyDescent="0.2">
      <c r="B59" s="48"/>
    </row>
    <row r="60" spans="2:2" x14ac:dyDescent="0.2">
      <c r="B60" s="48"/>
    </row>
    <row r="61" spans="2:2" x14ac:dyDescent="0.2">
      <c r="B61" s="48"/>
    </row>
    <row r="62" spans="2:2" x14ac:dyDescent="0.2">
      <c r="B62" s="48"/>
    </row>
    <row r="63" spans="2:2" x14ac:dyDescent="0.2">
      <c r="B63" s="48"/>
    </row>
    <row r="64" spans="2:2" x14ac:dyDescent="0.2">
      <c r="B64" s="48"/>
    </row>
    <row r="65" spans="2:2" x14ac:dyDescent="0.2">
      <c r="B65" s="48"/>
    </row>
    <row r="66" spans="2:2" x14ac:dyDescent="0.2">
      <c r="B66" s="48"/>
    </row>
    <row r="67" spans="2:2" x14ac:dyDescent="0.2">
      <c r="B67" s="48"/>
    </row>
    <row r="68" spans="2:2" x14ac:dyDescent="0.2">
      <c r="B68" s="48"/>
    </row>
    <row r="69" spans="2:2" x14ac:dyDescent="0.2">
      <c r="B69" s="48"/>
    </row>
    <row r="70" spans="2:2" x14ac:dyDescent="0.2">
      <c r="B70" s="48"/>
    </row>
    <row r="71" spans="2:2" x14ac:dyDescent="0.2">
      <c r="B71" s="48"/>
    </row>
    <row r="72" spans="2:2" x14ac:dyDescent="0.2">
      <c r="B72" s="48"/>
    </row>
    <row r="73" spans="2:2" x14ac:dyDescent="0.2">
      <c r="B73" s="48"/>
    </row>
    <row r="74" spans="2:2" x14ac:dyDescent="0.2">
      <c r="B74" s="48"/>
    </row>
    <row r="75" spans="2:2" x14ac:dyDescent="0.2">
      <c r="B75" s="48"/>
    </row>
    <row r="76" spans="2:2" x14ac:dyDescent="0.2">
      <c r="B76" s="48"/>
    </row>
    <row r="77" spans="2:2" x14ac:dyDescent="0.2">
      <c r="B77" s="48"/>
    </row>
    <row r="78" spans="2:2" x14ac:dyDescent="0.2">
      <c r="B78" s="48"/>
    </row>
    <row r="79" spans="2:2" x14ac:dyDescent="0.2">
      <c r="B79" s="48"/>
    </row>
  </sheetData>
  <mergeCells count="2">
    <mergeCell ref="D1:I1"/>
    <mergeCell ref="L2:Z2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5E95-E680-EF43-A35B-343D51E4A1E7}">
  <sheetPr>
    <tabColor theme="0" tint="-0.499984740745262"/>
    <pageSetUpPr fitToPage="1"/>
  </sheetPr>
  <dimension ref="A1:W79"/>
  <sheetViews>
    <sheetView tabSelected="1" topLeftCell="A13" zoomScale="115" zoomScaleNormal="50" workbookViewId="0">
      <selection activeCell="F37" sqref="D37:F37"/>
    </sheetView>
  </sheetViews>
  <sheetFormatPr baseColWidth="10" defaultColWidth="10.83203125" defaultRowHeight="16" x14ac:dyDescent="0.2"/>
  <cols>
    <col min="1" max="1" width="52.6640625" style="47" customWidth="1"/>
    <col min="2" max="2" width="19.83203125" style="47" customWidth="1"/>
    <col min="3" max="3" width="20.33203125" style="47" customWidth="1"/>
    <col min="4" max="4" width="47.1640625" style="101" customWidth="1"/>
    <col min="5" max="5" width="4.1640625" style="47" customWidth="1"/>
    <col min="6" max="6" width="59.6640625" style="47" customWidth="1"/>
    <col min="7" max="16384" width="10.83203125" style="47"/>
  </cols>
  <sheetData>
    <row r="1" spans="1:23" x14ac:dyDescent="0.2">
      <c r="A1" s="64" t="s">
        <v>96</v>
      </c>
      <c r="B1" s="65"/>
      <c r="C1" s="65"/>
      <c r="D1" s="99"/>
      <c r="F1" s="63" t="s">
        <v>123</v>
      </c>
    </row>
    <row r="2" spans="1:23" x14ac:dyDescent="0.2">
      <c r="A2" s="63"/>
      <c r="D2" s="100"/>
      <c r="H2" s="224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</row>
    <row r="3" spans="1:23" x14ac:dyDescent="0.2">
      <c r="A3" s="80" t="s">
        <v>94</v>
      </c>
      <c r="B3" s="81" t="s">
        <v>93</v>
      </c>
      <c r="C3" s="82" t="s">
        <v>92</v>
      </c>
      <c r="D3" s="119" t="s">
        <v>117</v>
      </c>
    </row>
    <row r="4" spans="1:23" x14ac:dyDescent="0.2">
      <c r="A4" s="54" t="s">
        <v>91</v>
      </c>
      <c r="B4" s="53" t="s">
        <v>90</v>
      </c>
      <c r="C4" s="50" t="s">
        <v>1</v>
      </c>
      <c r="D4" s="129" t="s">
        <v>46</v>
      </c>
      <c r="F4" s="134" t="s">
        <v>129</v>
      </c>
    </row>
    <row r="5" spans="1:23" x14ac:dyDescent="0.2">
      <c r="A5" s="54" t="s">
        <v>87</v>
      </c>
      <c r="B5" s="53" t="s">
        <v>86</v>
      </c>
      <c r="C5" s="50" t="s">
        <v>0</v>
      </c>
      <c r="D5" s="130" t="s">
        <v>46</v>
      </c>
      <c r="F5" s="134" t="s">
        <v>129</v>
      </c>
    </row>
    <row r="6" spans="1:23" x14ac:dyDescent="0.2">
      <c r="A6" s="54"/>
      <c r="B6" s="53"/>
      <c r="C6" s="50"/>
      <c r="D6" s="120"/>
    </row>
    <row r="7" spans="1:23" x14ac:dyDescent="0.2">
      <c r="A7" s="80" t="s">
        <v>2</v>
      </c>
      <c r="B7" s="83"/>
      <c r="C7" s="84"/>
      <c r="D7" s="121"/>
    </row>
    <row r="8" spans="1:23" x14ac:dyDescent="0.2">
      <c r="A8" s="54" t="s">
        <v>81</v>
      </c>
      <c r="B8" s="53" t="s">
        <v>3</v>
      </c>
      <c r="C8" s="50" t="s">
        <v>1</v>
      </c>
      <c r="D8" s="125" t="s">
        <v>46</v>
      </c>
      <c r="F8" s="134" t="s">
        <v>129</v>
      </c>
    </row>
    <row r="9" spans="1:23" x14ac:dyDescent="0.2">
      <c r="A9" s="54" t="s">
        <v>31</v>
      </c>
      <c r="B9" s="53" t="s">
        <v>4</v>
      </c>
      <c r="C9" s="50" t="s">
        <v>5</v>
      </c>
      <c r="D9" s="132" t="s">
        <v>127</v>
      </c>
      <c r="F9" s="134" t="s">
        <v>129</v>
      </c>
    </row>
    <row r="10" spans="1:23" x14ac:dyDescent="0.2">
      <c r="A10" s="61" t="s">
        <v>40</v>
      </c>
      <c r="B10" s="56" t="s">
        <v>41</v>
      </c>
      <c r="C10" s="55" t="s">
        <v>16</v>
      </c>
      <c r="D10" s="131" t="s">
        <v>46</v>
      </c>
      <c r="F10" s="134" t="s">
        <v>129</v>
      </c>
    </row>
    <row r="11" spans="1:23" x14ac:dyDescent="0.2">
      <c r="A11" s="54"/>
      <c r="B11" s="53"/>
      <c r="C11" s="50"/>
      <c r="D11" s="120"/>
    </row>
    <row r="12" spans="1:23" x14ac:dyDescent="0.2">
      <c r="A12" s="149" t="s">
        <v>6</v>
      </c>
      <c r="B12" s="150"/>
      <c r="C12" s="151"/>
      <c r="D12" s="124"/>
    </row>
    <row r="13" spans="1:23" x14ac:dyDescent="0.2">
      <c r="A13" s="152" t="s">
        <v>32</v>
      </c>
      <c r="B13" s="153" t="s">
        <v>7</v>
      </c>
      <c r="C13" s="155" t="s">
        <v>8</v>
      </c>
      <c r="D13" s="154" t="s">
        <v>119</v>
      </c>
      <c r="F13" s="134" t="s">
        <v>129</v>
      </c>
    </row>
    <row r="14" spans="1:23" x14ac:dyDescent="0.2">
      <c r="A14" s="54" t="s">
        <v>80</v>
      </c>
      <c r="B14" s="53" t="s">
        <v>9</v>
      </c>
      <c r="C14" s="50" t="s">
        <v>79</v>
      </c>
      <c r="D14" s="132" t="s">
        <v>46</v>
      </c>
      <c r="F14" s="134" t="s">
        <v>129</v>
      </c>
    </row>
    <row r="15" spans="1:23" x14ac:dyDescent="0.2">
      <c r="A15" s="54" t="s">
        <v>55</v>
      </c>
      <c r="B15" s="53" t="s">
        <v>56</v>
      </c>
      <c r="C15" s="50" t="s">
        <v>57</v>
      </c>
      <c r="D15" s="122" t="s">
        <v>118</v>
      </c>
      <c r="F15" s="47" t="s">
        <v>121</v>
      </c>
    </row>
    <row r="16" spans="1:23" x14ac:dyDescent="0.2">
      <c r="A16" s="54" t="s">
        <v>10</v>
      </c>
      <c r="B16" s="53" t="s">
        <v>11</v>
      </c>
      <c r="C16" s="53" t="s">
        <v>12</v>
      </c>
      <c r="D16" s="214" t="s">
        <v>119</v>
      </c>
      <c r="F16" s="134" t="s">
        <v>129</v>
      </c>
    </row>
    <row r="17" spans="1:6" x14ac:dyDescent="0.2">
      <c r="A17" s="54" t="s">
        <v>51</v>
      </c>
      <c r="B17" s="53" t="s">
        <v>52</v>
      </c>
      <c r="C17" s="50" t="s">
        <v>53</v>
      </c>
      <c r="D17" s="122" t="s">
        <v>118</v>
      </c>
      <c r="F17" s="47" t="s">
        <v>121</v>
      </c>
    </row>
    <row r="18" spans="1:6" x14ac:dyDescent="0.2">
      <c r="A18" s="61" t="s">
        <v>125</v>
      </c>
      <c r="B18" s="56" t="s">
        <v>54</v>
      </c>
      <c r="C18" s="55" t="s">
        <v>8</v>
      </c>
      <c r="D18" s="123" t="s">
        <v>118</v>
      </c>
      <c r="F18" s="47" t="s">
        <v>121</v>
      </c>
    </row>
    <row r="19" spans="1:6" x14ac:dyDescent="0.2">
      <c r="A19" s="54"/>
      <c r="B19" s="53"/>
      <c r="C19" s="50"/>
      <c r="D19" s="120"/>
    </row>
    <row r="20" spans="1:6" x14ac:dyDescent="0.2">
      <c r="A20" s="80" t="s">
        <v>28</v>
      </c>
      <c r="B20" s="83"/>
      <c r="C20" s="84"/>
      <c r="D20" s="121"/>
    </row>
    <row r="21" spans="1:6" x14ac:dyDescent="0.2">
      <c r="A21" s="61" t="s">
        <v>10</v>
      </c>
      <c r="B21" s="56" t="s">
        <v>29</v>
      </c>
      <c r="C21" s="55" t="s">
        <v>30</v>
      </c>
      <c r="D21" s="123" t="s">
        <v>118</v>
      </c>
      <c r="F21" s="47" t="s">
        <v>120</v>
      </c>
    </row>
    <row r="22" spans="1:6" x14ac:dyDescent="0.2">
      <c r="A22" s="54"/>
      <c r="B22" s="53"/>
      <c r="C22" s="50"/>
      <c r="D22" s="122"/>
    </row>
    <row r="23" spans="1:6" x14ac:dyDescent="0.2">
      <c r="A23" s="80" t="s">
        <v>13</v>
      </c>
      <c r="B23" s="83"/>
      <c r="C23" s="84"/>
      <c r="D23" s="121"/>
    </row>
    <row r="24" spans="1:6" x14ac:dyDescent="0.2">
      <c r="A24" s="54" t="s">
        <v>14</v>
      </c>
      <c r="B24" s="53" t="s">
        <v>15</v>
      </c>
      <c r="C24" s="50" t="s">
        <v>16</v>
      </c>
      <c r="D24" s="133" t="s">
        <v>118</v>
      </c>
      <c r="F24" s="47" t="s">
        <v>120</v>
      </c>
    </row>
    <row r="25" spans="1:6" x14ac:dyDescent="0.2">
      <c r="A25" s="54" t="s">
        <v>17</v>
      </c>
      <c r="B25" s="59" t="s">
        <v>18</v>
      </c>
      <c r="C25" s="50" t="s">
        <v>19</v>
      </c>
      <c r="D25" s="133" t="s">
        <v>118</v>
      </c>
      <c r="E25" s="87"/>
      <c r="F25" s="47" t="s">
        <v>120</v>
      </c>
    </row>
    <row r="26" spans="1:6" x14ac:dyDescent="0.2">
      <c r="A26" s="54" t="s">
        <v>20</v>
      </c>
      <c r="B26" s="53" t="s">
        <v>21</v>
      </c>
      <c r="C26" s="50" t="s">
        <v>19</v>
      </c>
      <c r="D26" s="133" t="s">
        <v>118</v>
      </c>
      <c r="E26" s="87"/>
      <c r="F26" s="47" t="s">
        <v>120</v>
      </c>
    </row>
    <row r="27" spans="1:6" x14ac:dyDescent="0.2">
      <c r="A27" s="54" t="s">
        <v>22</v>
      </c>
      <c r="B27" s="53" t="s">
        <v>23</v>
      </c>
      <c r="C27" s="50" t="s">
        <v>19</v>
      </c>
      <c r="D27" s="133" t="s">
        <v>118</v>
      </c>
      <c r="E27" s="87"/>
      <c r="F27" s="47" t="s">
        <v>120</v>
      </c>
    </row>
    <row r="28" spans="1:6" x14ac:dyDescent="0.2">
      <c r="A28" s="199" t="s">
        <v>78</v>
      </c>
      <c r="B28" s="200" t="s">
        <v>77</v>
      </c>
      <c r="C28" s="201" t="s">
        <v>19</v>
      </c>
      <c r="D28" s="212" t="s">
        <v>118</v>
      </c>
      <c r="E28" s="87"/>
      <c r="F28" s="135" t="s">
        <v>124</v>
      </c>
    </row>
    <row r="29" spans="1:6" x14ac:dyDescent="0.2">
      <c r="A29" s="54"/>
      <c r="B29" s="53"/>
      <c r="C29" s="50"/>
      <c r="D29" s="120"/>
    </row>
    <row r="30" spans="1:6" x14ac:dyDescent="0.2">
      <c r="A30" s="75" t="s">
        <v>76</v>
      </c>
      <c r="B30" s="76" t="s">
        <v>75</v>
      </c>
      <c r="C30" s="77" t="s">
        <v>66</v>
      </c>
      <c r="D30" s="126" t="s">
        <v>46</v>
      </c>
      <c r="F30" s="135" t="s">
        <v>124</v>
      </c>
    </row>
    <row r="31" spans="1:6" x14ac:dyDescent="0.2">
      <c r="A31" s="54"/>
      <c r="B31" s="53"/>
      <c r="C31" s="50"/>
      <c r="D31" s="120"/>
    </row>
    <row r="32" spans="1:6" x14ac:dyDescent="0.2">
      <c r="A32" s="80" t="s">
        <v>74</v>
      </c>
      <c r="B32" s="83"/>
      <c r="C32" s="84"/>
      <c r="D32" s="121"/>
    </row>
    <row r="33" spans="1:6" x14ac:dyDescent="0.2">
      <c r="A33" s="54" t="s">
        <v>42</v>
      </c>
      <c r="B33" s="53" t="s">
        <v>43</v>
      </c>
      <c r="C33" s="50" t="s">
        <v>0</v>
      </c>
      <c r="D33" s="215" t="s">
        <v>46</v>
      </c>
      <c r="E33" s="60"/>
      <c r="F33" s="134" t="s">
        <v>129</v>
      </c>
    </row>
    <row r="34" spans="1:6" x14ac:dyDescent="0.2">
      <c r="A34" s="54" t="s">
        <v>126</v>
      </c>
      <c r="B34" s="53" t="s">
        <v>44</v>
      </c>
      <c r="C34" s="50" t="s">
        <v>27</v>
      </c>
      <c r="D34" s="216" t="s">
        <v>118</v>
      </c>
      <c r="F34" s="47" t="s">
        <v>121</v>
      </c>
    </row>
    <row r="35" spans="1:6" x14ac:dyDescent="0.2">
      <c r="A35" s="54" t="s">
        <v>73</v>
      </c>
      <c r="B35" s="59" t="s">
        <v>24</v>
      </c>
      <c r="C35" s="50" t="s">
        <v>19</v>
      </c>
      <c r="D35" s="216" t="s">
        <v>118</v>
      </c>
      <c r="F35" s="47" t="s">
        <v>121</v>
      </c>
    </row>
    <row r="36" spans="1:6" x14ac:dyDescent="0.2">
      <c r="A36" s="54" t="s">
        <v>72</v>
      </c>
      <c r="B36" s="58" t="s">
        <v>71</v>
      </c>
      <c r="C36" s="50" t="s">
        <v>27</v>
      </c>
      <c r="D36" s="216" t="s">
        <v>118</v>
      </c>
      <c r="F36" s="47" t="s">
        <v>121</v>
      </c>
    </row>
    <row r="37" spans="1:6" x14ac:dyDescent="0.2">
      <c r="A37" s="57" t="s">
        <v>25</v>
      </c>
      <c r="B37" s="56" t="s">
        <v>26</v>
      </c>
      <c r="C37" s="55" t="s">
        <v>27</v>
      </c>
      <c r="D37" s="225" t="s">
        <v>118</v>
      </c>
      <c r="E37" s="226"/>
      <c r="F37" s="226" t="s">
        <v>121</v>
      </c>
    </row>
    <row r="38" spans="1:6" x14ac:dyDescent="0.2">
      <c r="A38" s="54"/>
      <c r="B38" s="53"/>
      <c r="C38" s="50"/>
      <c r="D38" s="120"/>
    </row>
    <row r="39" spans="1:6" ht="18" x14ac:dyDescent="0.25">
      <c r="A39" s="80" t="s">
        <v>70</v>
      </c>
      <c r="B39" s="81" t="s">
        <v>98</v>
      </c>
      <c r="C39" s="82" t="s">
        <v>66</v>
      </c>
      <c r="D39" s="127" t="s">
        <v>46</v>
      </c>
      <c r="F39" s="135" t="s">
        <v>124</v>
      </c>
    </row>
    <row r="40" spans="1:6" x14ac:dyDescent="0.2">
      <c r="A40" s="54"/>
      <c r="B40" s="53"/>
      <c r="C40" s="50"/>
      <c r="D40" s="120"/>
    </row>
    <row r="41" spans="1:6" x14ac:dyDescent="0.2">
      <c r="A41" s="205" t="s">
        <v>68</v>
      </c>
      <c r="B41" s="206" t="s">
        <v>67</v>
      </c>
      <c r="C41" s="207" t="s">
        <v>66</v>
      </c>
      <c r="D41" s="213" t="s">
        <v>46</v>
      </c>
      <c r="F41" s="135" t="s">
        <v>124</v>
      </c>
    </row>
    <row r="42" spans="1:6" ht="18" x14ac:dyDescent="0.25">
      <c r="A42" s="52" t="s">
        <v>65</v>
      </c>
      <c r="B42" s="53" t="s">
        <v>116</v>
      </c>
      <c r="C42" s="50" t="s">
        <v>64</v>
      </c>
      <c r="D42" s="133" t="s">
        <v>118</v>
      </c>
      <c r="F42" s="47" t="s">
        <v>121</v>
      </c>
    </row>
    <row r="43" spans="1:6" x14ac:dyDescent="0.2">
      <c r="A43" s="210" t="s">
        <v>63</v>
      </c>
      <c r="B43" s="211" t="s">
        <v>97</v>
      </c>
      <c r="C43" s="207" t="s">
        <v>59</v>
      </c>
      <c r="D43" s="213" t="s">
        <v>46</v>
      </c>
      <c r="F43" s="135" t="s">
        <v>124</v>
      </c>
    </row>
    <row r="44" spans="1:6" x14ac:dyDescent="0.2">
      <c r="A44" s="52"/>
      <c r="B44" s="51"/>
      <c r="C44" s="50"/>
      <c r="D44" s="128"/>
    </row>
    <row r="45" spans="1:6" x14ac:dyDescent="0.2">
      <c r="A45" s="78" t="s">
        <v>61</v>
      </c>
      <c r="B45" s="79" t="s">
        <v>60</v>
      </c>
      <c r="C45" s="77" t="s">
        <v>59</v>
      </c>
      <c r="D45" s="126" t="s">
        <v>46</v>
      </c>
      <c r="F45" s="135" t="s">
        <v>124</v>
      </c>
    </row>
    <row r="48" spans="1:6" x14ac:dyDescent="0.2">
      <c r="B48" s="48">
        <f>F47+1</f>
        <v>1</v>
      </c>
    </row>
    <row r="49" spans="2:2" x14ac:dyDescent="0.2">
      <c r="B49" s="48"/>
    </row>
    <row r="50" spans="2:2" x14ac:dyDescent="0.2">
      <c r="B50" s="48"/>
    </row>
    <row r="51" spans="2:2" x14ac:dyDescent="0.2">
      <c r="B51" s="48"/>
    </row>
    <row r="52" spans="2:2" x14ac:dyDescent="0.2">
      <c r="B52" s="48"/>
    </row>
    <row r="53" spans="2:2" x14ac:dyDescent="0.2">
      <c r="B53" s="48"/>
    </row>
    <row r="54" spans="2:2" x14ac:dyDescent="0.2">
      <c r="B54" s="48"/>
    </row>
    <row r="55" spans="2:2" x14ac:dyDescent="0.2">
      <c r="B55" s="48"/>
    </row>
    <row r="56" spans="2:2" x14ac:dyDescent="0.2">
      <c r="B56" s="48"/>
    </row>
    <row r="57" spans="2:2" x14ac:dyDescent="0.2">
      <c r="B57" s="48"/>
    </row>
    <row r="58" spans="2:2" x14ac:dyDescent="0.2">
      <c r="B58" s="48"/>
    </row>
    <row r="59" spans="2:2" x14ac:dyDescent="0.2">
      <c r="B59" s="48"/>
    </row>
    <row r="60" spans="2:2" x14ac:dyDescent="0.2">
      <c r="B60" s="48"/>
    </row>
    <row r="61" spans="2:2" x14ac:dyDescent="0.2">
      <c r="B61" s="48"/>
    </row>
    <row r="62" spans="2:2" x14ac:dyDescent="0.2">
      <c r="B62" s="48"/>
    </row>
    <row r="63" spans="2:2" x14ac:dyDescent="0.2">
      <c r="B63" s="48"/>
    </row>
    <row r="64" spans="2:2" x14ac:dyDescent="0.2">
      <c r="B64" s="48"/>
    </row>
    <row r="65" spans="2:2" x14ac:dyDescent="0.2">
      <c r="B65" s="48"/>
    </row>
    <row r="66" spans="2:2" x14ac:dyDescent="0.2">
      <c r="B66" s="48"/>
    </row>
    <row r="67" spans="2:2" x14ac:dyDescent="0.2">
      <c r="B67" s="48"/>
    </row>
    <row r="68" spans="2:2" x14ac:dyDescent="0.2">
      <c r="B68" s="48"/>
    </row>
    <row r="69" spans="2:2" x14ac:dyDescent="0.2">
      <c r="B69" s="48"/>
    </row>
    <row r="70" spans="2:2" x14ac:dyDescent="0.2">
      <c r="B70" s="48"/>
    </row>
    <row r="71" spans="2:2" x14ac:dyDescent="0.2">
      <c r="B71" s="48"/>
    </row>
    <row r="72" spans="2:2" x14ac:dyDescent="0.2">
      <c r="B72" s="48"/>
    </row>
    <row r="73" spans="2:2" x14ac:dyDescent="0.2">
      <c r="B73" s="48"/>
    </row>
    <row r="74" spans="2:2" x14ac:dyDescent="0.2">
      <c r="B74" s="48"/>
    </row>
    <row r="75" spans="2:2" x14ac:dyDescent="0.2">
      <c r="B75" s="48"/>
    </row>
    <row r="76" spans="2:2" x14ac:dyDescent="0.2">
      <c r="B76" s="48"/>
    </row>
    <row r="77" spans="2:2" x14ac:dyDescent="0.2">
      <c r="B77" s="48"/>
    </row>
    <row r="78" spans="2:2" x14ac:dyDescent="0.2">
      <c r="B78" s="48"/>
    </row>
    <row r="79" spans="2:2" x14ac:dyDescent="0.2">
      <c r="B79" s="48"/>
    </row>
  </sheetData>
  <mergeCells count="1">
    <mergeCell ref="H2:W2"/>
  </mergeCells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f4ba004b-9e9a-49ed-84ff-f3311c109b55"/>
    <ds:schemaRef ds:uri="d2020712-424a-4400-ad0c-f33a0c7e775a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79DC4-7FF5-44C6-B639-C5974610B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VALEURS DE REFERENCE</vt:lpstr>
      <vt:lpstr>SUR DOSSIER (CPMA&gt;10%)</vt:lpstr>
      <vt:lpstr>SUR DOSSIER (HORS CATEGORIE)</vt:lpstr>
      <vt:lpstr>'SUR DOSSIER (CPMA&gt;10%)'!Zone_d_impression</vt:lpstr>
      <vt:lpstr>'SUR DOSSIER (HORS CATEGORIE)'!Zone_d_impression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Olivier Squilbin</cp:lastModifiedBy>
  <cp:lastPrinted>2023-02-27T11:38:57Z</cp:lastPrinted>
  <dcterms:created xsi:type="dcterms:W3CDTF">2021-12-29T12:27:39Z</dcterms:created>
  <dcterms:modified xsi:type="dcterms:W3CDTF">2023-03-09T09:07:32Z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</Properties>
</file>