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https://climact.sharepoint.com/sites/REGULATORY/Documents partages/1-Clients/DGO4/2022-APPUI MARCHE REGIONAL ENERGIE/6. Consultation CPMA/5. Documents de consultation SPW/20230301-Nouvelle unité-Extension/"/>
    </mc:Choice>
  </mc:AlternateContent>
  <xr:revisionPtr revIDLastSave="0" documentId="13_ncr:1_{CC6A8F59-8758-E847-A19A-EE078BD1A84B}" xr6:coauthVersionLast="47" xr6:coauthVersionMax="47" xr10:uidLastSave="{00000000-0000-0000-0000-000000000000}"/>
  <bookViews>
    <workbookView xWindow="0" yWindow="760" windowWidth="34560" windowHeight="21580" xr2:uid="{84B4E203-FCC3-364E-8738-079039B1566F}"/>
  </bookViews>
  <sheets>
    <sheet name="INTRODUCTION" sheetId="16" r:id="rId1"/>
    <sheet name="VALEURS DE REFERENCE" sheetId="11" r:id="rId2"/>
    <sheet name="SUR DOSSIER (CPMA&gt;10%)" sheetId="14" r:id="rId3"/>
    <sheet name="SUR DOSSIER (HORS CATEGORIE)" sheetId="15" r:id="rId4"/>
  </sheets>
  <definedNames>
    <definedName name="Prix_ELEC" localSheetId="0">#REF!</definedName>
    <definedName name="Prix_ELEC" localSheetId="2">#REF!</definedName>
    <definedName name="Prix_ELEC" localSheetId="3">#REF!</definedName>
    <definedName name="Prix_ELEC" localSheetId="1">#REF!</definedName>
    <definedName name="Prix_ELEC">#REF!</definedName>
    <definedName name="_xlnm.Print_Area" localSheetId="2">'SUR DOSSIER (CPMA&gt;10%)'!$A$3:$F$3</definedName>
    <definedName name="_xlnm.Print_Area" localSheetId="3">'SUR DOSSIER (HORS CATEGORIE)'!#REF!</definedName>
    <definedName name="_xlnm.Print_Area" localSheetId="1">'VALEURS DE REFERENCE'!$A$1:$Q$44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1" l="1"/>
  <c r="F3" i="11" s="1"/>
  <c r="G3" i="11" s="1"/>
  <c r="H3" i="11" s="1"/>
  <c r="I3" i="11" s="1"/>
  <c r="J3" i="11" s="1"/>
  <c r="K3" i="11" s="1"/>
  <c r="L3" i="11" s="1"/>
  <c r="M3" i="11" s="1"/>
  <c r="N3" i="11" s="1"/>
  <c r="O3" i="11" s="1"/>
  <c r="P3" i="11" s="1"/>
  <c r="Q3" i="11" s="1"/>
  <c r="D15" i="11"/>
  <c r="E15" i="11"/>
  <c r="F15" i="11"/>
  <c r="G15" i="11"/>
  <c r="D27" i="11"/>
  <c r="E27" i="11"/>
  <c r="F27" i="11"/>
  <c r="G27" i="11"/>
  <c r="H27" i="11"/>
  <c r="I27" i="11"/>
  <c r="J27" i="11"/>
  <c r="K27" i="11"/>
  <c r="L27" i="11"/>
  <c r="M27" i="11"/>
  <c r="N27" i="11"/>
  <c r="O27" i="11"/>
  <c r="P27" i="11"/>
  <c r="Q27" i="11"/>
  <c r="I38" i="11" l="1"/>
  <c r="I40" i="11" s="1"/>
  <c r="I42" i="11" s="1"/>
  <c r="I44" i="11" s="1"/>
  <c r="H38" i="11"/>
  <c r="H40" i="11" s="1"/>
  <c r="H42" i="11" s="1"/>
  <c r="H44" i="11" s="1"/>
  <c r="K38" i="11"/>
  <c r="K40" i="11" s="1"/>
  <c r="K42" i="11" s="1"/>
  <c r="K44" i="11" s="1"/>
  <c r="J38" i="11"/>
  <c r="J40" i="11" s="1"/>
  <c r="J42" i="11" s="1"/>
  <c r="J44" i="11" s="1"/>
  <c r="N38" i="11"/>
  <c r="N40" i="11" s="1"/>
  <c r="N42" i="11" s="1"/>
  <c r="N44" i="11" s="1"/>
  <c r="F38" i="11"/>
  <c r="F40" i="11" s="1"/>
  <c r="F42" i="11" s="1"/>
  <c r="F44" i="11" s="1"/>
  <c r="E38" i="11"/>
  <c r="E40" i="11" s="1"/>
  <c r="E42" i="11" s="1"/>
  <c r="E44" i="11" s="1"/>
  <c r="P38" i="11"/>
  <c r="P40" i="11" s="1"/>
  <c r="P42" i="11" s="1"/>
  <c r="P44" i="11" s="1"/>
  <c r="M38" i="11"/>
  <c r="M40" i="11" s="1"/>
  <c r="M42" i="11" s="1"/>
  <c r="M44" i="11" s="1"/>
  <c r="Q38" i="11"/>
  <c r="Q40" i="11" s="1"/>
  <c r="Q42" i="11" s="1"/>
  <c r="Q44" i="11" s="1"/>
  <c r="D38" i="11"/>
  <c r="D40" i="11" s="1"/>
  <c r="D42" i="11" s="1"/>
  <c r="D44" i="11" s="1"/>
  <c r="G38" i="11"/>
  <c r="G40" i="11" s="1"/>
  <c r="G42" i="11" s="1"/>
  <c r="G44" i="11" s="1"/>
  <c r="O38" i="11"/>
  <c r="O40" i="11" s="1"/>
  <c r="O42" i="11" s="1"/>
  <c r="O44" i="11" s="1"/>
  <c r="L38" i="11"/>
  <c r="L40" i="11" s="1"/>
  <c r="L42" i="11" s="1"/>
  <c r="L44" i="11" s="1"/>
</calcChain>
</file>

<file path=xl/sharedStrings.xml><?xml version="1.0" encoding="utf-8"?>
<sst xmlns="http://schemas.openxmlformats.org/spreadsheetml/2006/main" count="156" uniqueCount="116">
  <si>
    <t>-</t>
  </si>
  <si>
    <t>kW</t>
  </si>
  <si>
    <t>PARAMETRES TECHNIQUES</t>
  </si>
  <si>
    <t>Pend</t>
  </si>
  <si>
    <t>Ue</t>
  </si>
  <si>
    <t>Heures/an</t>
  </si>
  <si>
    <t>PARAMETRES ECONOMIQUES</t>
  </si>
  <si>
    <t>CAPEX</t>
  </si>
  <si>
    <t>EUR HTVA/kWe</t>
  </si>
  <si>
    <t>SUB</t>
  </si>
  <si>
    <t>Frais d'exploitation et de maintenance</t>
  </si>
  <si>
    <t>OPEX</t>
  </si>
  <si>
    <t>EUR HTVA/kWe.an</t>
  </si>
  <si>
    <t>PARAMETRES FINANCIERS</t>
  </si>
  <si>
    <t>Durée de vie économique</t>
  </si>
  <si>
    <t>n</t>
  </si>
  <si>
    <t>Années</t>
  </si>
  <si>
    <t>Part fonds propres</t>
  </si>
  <si>
    <t>g</t>
  </si>
  <si>
    <t>%</t>
  </si>
  <si>
    <t>Taux de rentabilité sur fonds propres</t>
  </si>
  <si>
    <t>rE</t>
  </si>
  <si>
    <t>Taux d'intérêt capital emprunté (dette)</t>
  </si>
  <si>
    <t>rD</t>
  </si>
  <si>
    <t>l</t>
  </si>
  <si>
    <t>Tarif d'injection appliqué par le gestionnaire de réseau</t>
  </si>
  <si>
    <t>T(1) INJ</t>
  </si>
  <si>
    <t>EUR HTVA/MWhe</t>
  </si>
  <si>
    <t>PARAMETRES D'INDEXATION</t>
  </si>
  <si>
    <t>INDEX</t>
  </si>
  <si>
    <t>%/an</t>
  </si>
  <si>
    <t>Durée d'utilisation nouvelle unité</t>
  </si>
  <si>
    <t>Coût d'investissement initial</t>
  </si>
  <si>
    <t>Contexte :</t>
  </si>
  <si>
    <t>Objet :</t>
  </si>
  <si>
    <t>Cadre légal :</t>
  </si>
  <si>
    <t>Avertissement :</t>
  </si>
  <si>
    <t>Version du :</t>
  </si>
  <si>
    <t>Contact :</t>
  </si>
  <si>
    <t xml:space="preserve">Les valeurs de référence reprises dans le présent fichier sont des valeurs provisoires. Celles-ci ne constituent en aucun cas une proposition définitive et doivent encore être validées par le SPW-Energie avant d’être formellement proposées au Ministre. </t>
  </si>
  <si>
    <t>Délai de mise en service</t>
  </si>
  <si>
    <t>D</t>
  </si>
  <si>
    <t>Année de mise en service</t>
  </si>
  <si>
    <t>T(1)</t>
  </si>
  <si>
    <t>P BE-MARKET (1)</t>
  </si>
  <si>
    <t>Prix de vente LGO</t>
  </si>
  <si>
    <t>P(1) LGO-INJ</t>
  </si>
  <si>
    <t>]1000 - 2500]</t>
  </si>
  <si>
    <t>]2500 - 4500]</t>
  </si>
  <si>
    <t>] 4500 - [</t>
  </si>
  <si>
    <t>D_SUB</t>
  </si>
  <si>
    <t>année</t>
  </si>
  <si>
    <t>[3] Projet d’arrêté du Gouvernement wallon modifiant l’arrêté du Gouvernement wallon du 30 novembre 2006 relatif à la promotion de l’électricité produite au moyen de sources d’énergie renouvelables ou de cogénération, SPW, 24 novembre 2022.</t>
  </si>
  <si>
    <t>CV/MWh</t>
  </si>
  <si>
    <t xml:space="preserve">Taux d'octroi (1) </t>
  </si>
  <si>
    <t xml:space="preserve">TAUX D'OCTROI CV </t>
  </si>
  <si>
    <r>
      <t>Taux d'octroi</t>
    </r>
    <r>
      <rPr>
        <i/>
        <vertAlign val="subscript"/>
        <sz val="10.5"/>
        <color theme="1"/>
        <rFont val="Arial"/>
        <family val="2"/>
      </rPr>
      <t xml:space="preserve">compensation </t>
    </r>
    <r>
      <rPr>
        <i/>
        <sz val="10.5"/>
        <color theme="1"/>
        <rFont val="Arial"/>
        <family val="2"/>
      </rPr>
      <t xml:space="preserve">(1) </t>
    </r>
  </si>
  <si>
    <t>Taux d'octroi de CV compensation</t>
  </si>
  <si>
    <t>EUR/CV</t>
  </si>
  <si>
    <t>Prix de marché certificats verts</t>
  </si>
  <si>
    <t>EUR/MWh</t>
  </si>
  <si>
    <t>Spma (1)</t>
  </si>
  <si>
    <t>Surcoût de production moyen actualisé</t>
  </si>
  <si>
    <r>
      <t>V</t>
    </r>
    <r>
      <rPr>
        <b/>
        <vertAlign val="subscript"/>
        <sz val="12"/>
        <color theme="1"/>
        <rFont val="Calibri (Corps)"/>
      </rPr>
      <t>ELEC_VERTE</t>
    </r>
    <r>
      <rPr>
        <b/>
        <sz val="12"/>
        <color theme="1"/>
        <rFont val="Calibri"/>
        <family val="2"/>
        <scheme val="minor"/>
      </rPr>
      <t xml:space="preserve"> (1)</t>
    </r>
  </si>
  <si>
    <t>VALEUR ELECTRICITE VERTE PRODUITE</t>
  </si>
  <si>
    <t>Décote intermittence</t>
  </si>
  <si>
    <t>PARAMETRES DE MARCHE</t>
  </si>
  <si>
    <t>CPMA (1)</t>
  </si>
  <si>
    <t>COUT DE PRODUCTION MOYEN ACTUALISE</t>
  </si>
  <si>
    <t>CMPC</t>
  </si>
  <si>
    <t>Coût moyen pondéré du capital</t>
  </si>
  <si>
    <t>Délai versement subside</t>
  </si>
  <si>
    <t>%CAPEX</t>
  </si>
  <si>
    <t>Taux de subsidiation net</t>
  </si>
  <si>
    <t>Puissance électrique nette développable</t>
  </si>
  <si>
    <t>T-MT</t>
  </si>
  <si>
    <t>MT</t>
  </si>
  <si>
    <t>T-BT</t>
  </si>
  <si>
    <t>Niveau de tension</t>
  </si>
  <si>
    <t>RACCORDEMENT RESEAU</t>
  </si>
  <si>
    <t>]200 - [</t>
  </si>
  <si>
    <t>]180 - 200]</t>
  </si>
  <si>
    <t>]150 - 180]</t>
  </si>
  <si>
    <t>]100 - 150]</t>
  </si>
  <si>
    <t>]75 - 100]</t>
  </si>
  <si>
    <t>[0 - 75]</t>
  </si>
  <si>
    <t>]0 - 75]</t>
  </si>
  <si>
    <t>m</t>
  </si>
  <si>
    <t>Mat + Pale</t>
  </si>
  <si>
    <t>HAUTEUR TOTALE</t>
  </si>
  <si>
    <t>]300 - 1000]</t>
  </si>
  <si>
    <t>]0 - 300]</t>
  </si>
  <si>
    <t>Unité de production</t>
  </si>
  <si>
    <t>CLASSES DE PUISSANCE</t>
  </si>
  <si>
    <t>Unité</t>
  </si>
  <si>
    <t>Symbole</t>
  </si>
  <si>
    <t>CATEGORIES</t>
  </si>
  <si>
    <t>EOLIEN - RESERVATION CV 2024</t>
  </si>
  <si>
    <t>Proposition de valeurs de référence - Nouvelle unité - EOLIEN</t>
  </si>
  <si>
    <t>Consultation des acteurs de marché du 01/03/2023 au 31/03/2023</t>
  </si>
  <si>
    <r>
      <t xml:space="preserve">Le présent fichier reprend les </t>
    </r>
    <r>
      <rPr>
        <b/>
        <sz val="12"/>
        <color theme="1"/>
        <rFont val="Calibri"/>
        <family val="2"/>
        <scheme val="minor"/>
      </rPr>
      <t>valeurs de référence</t>
    </r>
    <r>
      <rPr>
        <sz val="12"/>
        <color theme="1"/>
        <rFont val="Calibri"/>
        <family val="2"/>
        <scheme val="minor"/>
      </rPr>
      <t xml:space="preserve"> des paramètres techniques, économiques, financiers et de marché proposées pour chaque catégorie d'installation. Ces valeurs de référence sont applicables, le cas échéant, pour toute nouvelle demande introduite </t>
    </r>
    <r>
      <rPr>
        <b/>
        <sz val="12"/>
        <color theme="1"/>
        <rFont val="Calibri"/>
        <family val="2"/>
        <scheme val="minor"/>
      </rPr>
      <t xml:space="preserve">à partir du 1er janvier 2024. </t>
    </r>
  </si>
  <si>
    <r>
      <t xml:space="preserve">Le présent fichier reprend également la liste des paramètres techniques et économiques pour lesquels une </t>
    </r>
    <r>
      <rPr>
        <b/>
        <sz val="12"/>
        <color theme="1"/>
        <rFont val="Calibri"/>
        <family val="2"/>
        <scheme val="minor"/>
      </rPr>
      <t>valeur propre à l'unité de production</t>
    </r>
    <r>
      <rPr>
        <sz val="12"/>
        <color theme="1"/>
        <rFont val="Calibri"/>
        <family val="2"/>
        <scheme val="minor"/>
      </rPr>
      <t xml:space="preserve"> peut être retenue en lieu et place des valeurs de référence ainsi que les </t>
    </r>
    <r>
      <rPr>
        <b/>
        <sz val="12"/>
        <color theme="1"/>
        <rFont val="Calibri"/>
        <family val="2"/>
        <scheme val="minor"/>
      </rPr>
      <t>seuils et plafonds</t>
    </r>
    <r>
      <rPr>
        <sz val="12"/>
        <color theme="1"/>
        <rFont val="Calibri"/>
        <family val="2"/>
        <scheme val="minor"/>
      </rPr>
      <t xml:space="preserve"> retenus le cas échéant. </t>
    </r>
  </si>
  <si>
    <t>Sources:</t>
  </si>
  <si>
    <r>
      <t xml:space="preserve">Les catégories d'installation, les paramètres techniques, économiques, financiers et de marché, ainsi que les valeurs de référence proposées dans le cadre de la présente consultation sont identiques à ceux </t>
    </r>
    <r>
      <rPr>
        <b/>
        <sz val="12"/>
        <color theme="1"/>
        <rFont val="Calibri"/>
        <family val="2"/>
        <scheme val="minor"/>
      </rPr>
      <t>arrêtés par le Ministre pour toute demande introduite en 2023 et validés par le Gouvernement wallon le 24 novembre 2022.</t>
    </r>
  </si>
  <si>
    <t>Réponses :</t>
  </si>
  <si>
    <r>
      <rPr>
        <b/>
        <sz val="12"/>
        <color theme="1"/>
        <rFont val="Calibri"/>
        <family val="2"/>
        <scheme val="minor"/>
      </rPr>
      <t>En cas d’objection</t>
    </r>
    <r>
      <rPr>
        <sz val="12"/>
        <color theme="1"/>
        <rFont val="Calibri"/>
        <family val="2"/>
        <scheme val="minor"/>
      </rPr>
      <t xml:space="preserve">, il est demandé aux participants de substituer leurs propres valeurs aux valeurs proposées et d'identifier </t>
    </r>
    <r>
      <rPr>
        <sz val="12"/>
        <color rgb="FFFF0000"/>
        <rFont val="Calibri"/>
        <family val="2"/>
        <scheme val="minor"/>
      </rPr>
      <t>en rouge</t>
    </r>
    <r>
      <rPr>
        <sz val="12"/>
        <color theme="1"/>
        <rFont val="Calibri"/>
        <family val="2"/>
        <scheme val="minor"/>
      </rPr>
      <t xml:space="preserve"> les valeurs qu'ils suggèrent. Pour être prise en considération, </t>
    </r>
    <r>
      <rPr>
        <b/>
        <sz val="12"/>
        <color theme="1"/>
        <rFont val="Calibri"/>
        <family val="2"/>
        <scheme val="minor"/>
      </rPr>
      <t>toute modification de valeur doit être dûment motivée dans le questionnaire annexé.</t>
    </r>
  </si>
  <si>
    <t>[1] Décret du 12 avril 2001 relatif à l’organisation du marché régional de l’électricité</t>
  </si>
  <si>
    <t>[2] Arrêté du Gouvernement wallon du 30 novembre 2006 relatif à la promotion de l’électricité produite au moyen de sources d’énergie renouvelables ou de cogénération</t>
  </si>
  <si>
    <r>
      <t xml:space="preserve">[4] Arrêté ministériel fixant les taux d'octroi et les valeurs de référence intervenant dans le calcul du niveau de soutien octroyé dans le cadre du régime d'octroi de certificats verts visé à l'article 15, §1erbis/2, du régime des extensions visé à l'article 15ter/1 et du régime des prolongations visé à l'article 15ter/2 de l'arrêté du Gouvernement wallon du 30 novembre 2006 relatif à la promotion de l'électricité produite au moyen de sources d'énergie renouvelables ou de cogénération </t>
    </r>
    <r>
      <rPr>
        <b/>
        <sz val="12"/>
        <color theme="1"/>
        <rFont val="Calibri"/>
        <family val="2"/>
        <scheme val="minor"/>
      </rPr>
      <t xml:space="preserve">(Arrêté ministériel non publié à ce jour) </t>
    </r>
  </si>
  <si>
    <t>[5] Arrêté ministériel du 12 mars 2007 relatif au procédures et code de comptage de l'électricité produite à partir de sources d'énergie renouvelables et/ou de cogénération en Région wallonne</t>
  </si>
  <si>
    <t>consultations.certificatsverts@spw.wallonie.be</t>
  </si>
  <si>
    <r>
      <t xml:space="preserve">Prix </t>
    </r>
    <r>
      <rPr>
        <vertAlign val="subscript"/>
        <sz val="12"/>
        <color theme="1"/>
        <rFont val="Calibri (Corps)"/>
      </rPr>
      <t>CV</t>
    </r>
    <r>
      <rPr>
        <sz val="12"/>
        <color theme="1"/>
        <rFont val="Calibri"/>
        <family val="2"/>
        <scheme val="minor"/>
      </rPr>
      <t xml:space="preserve"> (1)</t>
    </r>
  </si>
  <si>
    <t>Prix de vente sur le marché de gros en Belgique</t>
  </si>
  <si>
    <t>Compte tenu de leur caractère standardisé et de la faible variabilité des paramètres techniques et économiques entre les différents sites présents en Région wallonne, les unités de production relevant de la filière éolienne peuvent bénéficier que d’un taux d’octroi de certificats verts calculé de manière forfaitaire, sur base des valeurs de référence retenues pour la catégorie d’installation concernée.</t>
  </si>
  <si>
    <t>Compte tenu de leur caractère standardisé et de la faible variabilité des paramètres techniques et économiques entre les différents sites présents en Région wallonne, les unités de production relevant de la filière éolienne ne peuvent bénéficier que d’un taux d’octroi de certificats verts calculé de manière forfaitaire, sur base des valeurs de référence retenues pour la catégorie d’installation concernée.</t>
  </si>
  <si>
    <t>09.03.2023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</si>
</sst>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4" x14ac:knownFonts="1">
    <font>
      <sz val="12"/>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b/>
      <sz val="24"/>
      <color theme="1"/>
      <name val="Calibri"/>
      <family val="2"/>
      <scheme val="minor"/>
    </font>
    <font>
      <sz val="12"/>
      <color rgb="FFFF0000"/>
      <name val="Calibri"/>
      <family val="2"/>
      <scheme val="minor"/>
    </font>
    <font>
      <sz val="12"/>
      <color theme="1"/>
      <name val="Symbol"/>
      <family val="1"/>
      <charset val="2"/>
    </font>
    <font>
      <sz val="12"/>
      <color rgb="FF000000"/>
      <name val="Calibri"/>
      <family val="2"/>
      <scheme val="minor"/>
    </font>
    <font>
      <sz val="12"/>
      <color theme="0" tint="-4.9989318521683403E-2"/>
      <name val="Calibri"/>
      <family val="2"/>
      <scheme val="minor"/>
    </font>
    <font>
      <b/>
      <sz val="12"/>
      <color theme="0" tint="-4.9989318521683403E-2"/>
      <name val="Calibri"/>
      <family val="2"/>
      <scheme val="minor"/>
    </font>
    <font>
      <b/>
      <sz val="10.5"/>
      <color theme="1"/>
      <name val="Arial"/>
      <family val="2"/>
    </font>
    <font>
      <sz val="10.5"/>
      <color theme="1"/>
      <name val="Arial"/>
      <family val="2"/>
    </font>
    <font>
      <i/>
      <sz val="12"/>
      <color theme="1"/>
      <name val="Calibri"/>
      <family val="2"/>
      <scheme val="minor"/>
    </font>
    <font>
      <i/>
      <sz val="12"/>
      <color theme="0" tint="-4.9989318521683403E-2"/>
      <name val="Calibri"/>
      <family val="2"/>
      <scheme val="minor"/>
    </font>
    <font>
      <i/>
      <sz val="10.5"/>
      <color theme="1"/>
      <name val="Arial"/>
      <family val="2"/>
    </font>
    <font>
      <i/>
      <vertAlign val="subscript"/>
      <sz val="10.5"/>
      <color theme="1"/>
      <name val="Arial"/>
      <family val="2"/>
    </font>
    <font>
      <b/>
      <vertAlign val="subscript"/>
      <sz val="12"/>
      <color theme="1"/>
      <name val="Calibri (Corps)"/>
    </font>
    <font>
      <sz val="12"/>
      <name val="Calibri"/>
      <family val="2"/>
      <scheme val="minor"/>
    </font>
    <font>
      <b/>
      <sz val="12"/>
      <name val="Calibri"/>
      <family val="2"/>
      <scheme val="minor"/>
    </font>
    <font>
      <u/>
      <sz val="12"/>
      <color theme="1"/>
      <name val="Calibri"/>
      <family val="2"/>
      <scheme val="minor"/>
    </font>
    <font>
      <b/>
      <sz val="16"/>
      <color rgb="FFFF0000"/>
      <name val="Calibri"/>
      <family val="2"/>
      <scheme val="minor"/>
    </font>
    <font>
      <sz val="12"/>
      <color theme="2"/>
      <name val="Calibri"/>
      <family val="2"/>
      <scheme val="minor"/>
    </font>
    <font>
      <b/>
      <sz val="16"/>
      <color theme="1"/>
      <name val="Calibri"/>
      <family val="2"/>
      <scheme val="minor"/>
    </font>
    <font>
      <vertAlign val="subscript"/>
      <sz val="12"/>
      <color theme="1"/>
      <name val="Calibri (Corps)"/>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bgColor rgb="FF000000"/>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2"/>
        <bgColor indexed="64"/>
      </patternFill>
    </fill>
  </fills>
  <borders count="10">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5">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1" fillId="0" borderId="0"/>
    <xf numFmtId="9" fontId="1" fillId="0" borderId="0" applyFont="0" applyFill="0" applyBorder="0" applyAlignment="0" applyProtection="0"/>
  </cellStyleXfs>
  <cellXfs count="142">
    <xf numFmtId="0" fontId="0" fillId="0" borderId="0" xfId="0"/>
    <xf numFmtId="0" fontId="0" fillId="2" borderId="0" xfId="0" applyFill="1"/>
    <xf numFmtId="0" fontId="2" fillId="2" borderId="0" xfId="0" applyFont="1" applyFill="1"/>
    <xf numFmtId="3" fontId="0" fillId="2" borderId="0" xfId="0" applyNumberFormat="1" applyFill="1"/>
    <xf numFmtId="0" fontId="5" fillId="2" borderId="0" xfId="0" applyFont="1" applyFill="1"/>
    <xf numFmtId="0" fontId="5" fillId="2" borderId="0" xfId="0" quotePrefix="1" applyFont="1" applyFill="1" applyAlignment="1">
      <alignment horizontal="left" vertical="top" wrapText="1"/>
    </xf>
    <xf numFmtId="0" fontId="3" fillId="2" borderId="0" xfId="2" applyFill="1"/>
    <xf numFmtId="0" fontId="5" fillId="2" borderId="0" xfId="0" quotePrefix="1" applyFont="1" applyFill="1"/>
    <xf numFmtId="4" fontId="0" fillId="2" borderId="0" xfId="0" applyNumberFormat="1" applyFill="1"/>
    <xf numFmtId="0" fontId="6" fillId="2" borderId="0" xfId="0" applyFont="1" applyFill="1"/>
    <xf numFmtId="0" fontId="3" fillId="0" borderId="0" xfId="2"/>
    <xf numFmtId="0" fontId="8" fillId="2" borderId="0" xfId="0" applyFont="1" applyFill="1"/>
    <xf numFmtId="0" fontId="9" fillId="2" borderId="0" xfId="0" applyFont="1" applyFill="1"/>
    <xf numFmtId="164" fontId="0" fillId="2" borderId="4" xfId="0" applyNumberFormat="1" applyFill="1" applyBorder="1"/>
    <xf numFmtId="164" fontId="0" fillId="2" borderId="0" xfId="0" applyNumberFormat="1" applyFill="1"/>
    <xf numFmtId="164" fontId="0" fillId="2" borderId="5" xfId="0" applyNumberFormat="1" applyFill="1" applyBorder="1"/>
    <xf numFmtId="0" fontId="0" fillId="2" borderId="4" xfId="0" applyFill="1" applyBorder="1"/>
    <xf numFmtId="0" fontId="11" fillId="2" borderId="0" xfId="0" applyFont="1" applyFill="1"/>
    <xf numFmtId="0" fontId="0" fillId="2" borderId="5" xfId="0" applyFill="1" applyBorder="1" applyAlignment="1">
      <alignment horizontal="left"/>
    </xf>
    <xf numFmtId="0" fontId="12" fillId="3" borderId="0" xfId="0" applyFont="1" applyFill="1"/>
    <xf numFmtId="0" fontId="7" fillId="4" borderId="0" xfId="0" applyFont="1"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applyAlignment="1">
      <alignment horizontal="left"/>
    </xf>
    <xf numFmtId="0" fontId="17" fillId="2" borderId="4" xfId="0" applyFont="1" applyFill="1" applyBorder="1"/>
    <xf numFmtId="0" fontId="17" fillId="2" borderId="0" xfId="0" applyFont="1" applyFill="1"/>
    <xf numFmtId="0" fontId="17" fillId="2" borderId="5" xfId="0" applyFont="1" applyFill="1" applyBorder="1"/>
    <xf numFmtId="4" fontId="0" fillId="2" borderId="4" xfId="0" applyNumberFormat="1" applyFill="1" applyBorder="1"/>
    <xf numFmtId="4" fontId="17" fillId="2" borderId="4" xfId="0" applyNumberFormat="1" applyFont="1" applyFill="1" applyBorder="1"/>
    <xf numFmtId="4" fontId="17" fillId="2" borderId="0" xfId="0" applyNumberFormat="1" applyFont="1" applyFill="1"/>
    <xf numFmtId="3" fontId="0" fillId="2" borderId="9" xfId="0" applyNumberFormat="1" applyFill="1" applyBorder="1"/>
    <xf numFmtId="3" fontId="17" fillId="2" borderId="9" xfId="0" applyNumberFormat="1" applyFont="1" applyFill="1" applyBorder="1"/>
    <xf numFmtId="3" fontId="17" fillId="2" borderId="0" xfId="0" applyNumberFormat="1" applyFont="1" applyFill="1"/>
    <xf numFmtId="0" fontId="5" fillId="4" borderId="0" xfId="0" applyFont="1" applyFill="1"/>
    <xf numFmtId="0" fontId="0" fillId="4" borderId="0" xfId="0" applyFill="1"/>
    <xf numFmtId="0" fontId="17" fillId="2" borderId="6" xfId="0" applyFont="1" applyFill="1" applyBorder="1"/>
    <xf numFmtId="0" fontId="0" fillId="2" borderId="8" xfId="0" applyFill="1" applyBorder="1"/>
    <xf numFmtId="2" fontId="17" fillId="2" borderId="6" xfId="1" applyNumberFormat="1" applyFont="1" applyFill="1" applyBorder="1"/>
    <xf numFmtId="2" fontId="17" fillId="2" borderId="7" xfId="1" applyNumberFormat="1" applyFont="1" applyFill="1" applyBorder="1"/>
    <xf numFmtId="2" fontId="17" fillId="2" borderId="8" xfId="1" applyNumberFormat="1" applyFont="1" applyFill="1" applyBorder="1"/>
    <xf numFmtId="9" fontId="17" fillId="2" borderId="4" xfId="1" applyFont="1" applyFill="1" applyBorder="1"/>
    <xf numFmtId="9" fontId="17" fillId="2" borderId="0" xfId="1" applyFont="1" applyFill="1" applyBorder="1"/>
    <xf numFmtId="9" fontId="17" fillId="2" borderId="5" xfId="1" applyFont="1" applyFill="1" applyBorder="1"/>
    <xf numFmtId="0" fontId="19" fillId="2" borderId="0" xfId="0" applyFont="1" applyFill="1"/>
    <xf numFmtId="0" fontId="2" fillId="5" borderId="0" xfId="0" applyFont="1" applyFill="1"/>
    <xf numFmtId="0" fontId="2" fillId="6" borderId="3" xfId="0" applyFont="1" applyFill="1" applyBorder="1"/>
    <xf numFmtId="0" fontId="2" fillId="6" borderId="2" xfId="0" applyFont="1" applyFill="1" applyBorder="1"/>
    <xf numFmtId="0" fontId="2" fillId="6" borderId="1" xfId="0" applyFont="1" applyFill="1" applyBorder="1"/>
    <xf numFmtId="0" fontId="2" fillId="6" borderId="2" xfId="0" applyFont="1" applyFill="1" applyBorder="1" applyAlignment="1">
      <alignment horizontal="right"/>
    </xf>
    <xf numFmtId="0" fontId="2" fillId="6" borderId="3" xfId="0" applyFont="1" applyFill="1" applyBorder="1" applyAlignment="1">
      <alignment horizontal="right"/>
    </xf>
    <xf numFmtId="0" fontId="2" fillId="6" borderId="1" xfId="0" applyFont="1" applyFill="1" applyBorder="1" applyAlignment="1">
      <alignment horizontal="right"/>
    </xf>
    <xf numFmtId="0" fontId="0" fillId="6" borderId="2" xfId="0" applyFill="1" applyBorder="1"/>
    <xf numFmtId="0" fontId="17" fillId="6" borderId="1" xfId="0" applyFont="1" applyFill="1" applyBorder="1"/>
    <xf numFmtId="0" fontId="17" fillId="6" borderId="2" xfId="0" applyFont="1" applyFill="1" applyBorder="1"/>
    <xf numFmtId="0" fontId="17" fillId="6" borderId="3" xfId="0" applyFont="1" applyFill="1" applyBorder="1"/>
    <xf numFmtId="0" fontId="0" fillId="6" borderId="1" xfId="0" applyFill="1" applyBorder="1"/>
    <xf numFmtId="0" fontId="13" fillId="2" borderId="0" xfId="0" applyFont="1" applyFill="1"/>
    <xf numFmtId="0" fontId="12" fillId="2" borderId="0" xfId="0" applyFont="1" applyFill="1"/>
    <xf numFmtId="0" fontId="1" fillId="2" borderId="0" xfId="3" applyFill="1"/>
    <xf numFmtId="0" fontId="2" fillId="7" borderId="3" xfId="0" applyFont="1" applyFill="1" applyBorder="1"/>
    <xf numFmtId="0" fontId="2" fillId="7" borderId="2" xfId="0" applyFont="1" applyFill="1" applyBorder="1"/>
    <xf numFmtId="0" fontId="2" fillId="7" borderId="1" xfId="0" applyFont="1" applyFill="1" applyBorder="1"/>
    <xf numFmtId="4" fontId="18" fillId="7" borderId="2" xfId="0" applyNumberFormat="1" applyFont="1" applyFill="1" applyBorder="1"/>
    <xf numFmtId="4" fontId="18" fillId="7" borderId="3" xfId="0" applyNumberFormat="1" applyFont="1" applyFill="1" applyBorder="1"/>
    <xf numFmtId="4" fontId="18" fillId="7" borderId="1" xfId="0" applyNumberFormat="1" applyFont="1" applyFill="1" applyBorder="1"/>
    <xf numFmtId="4" fontId="2" fillId="7" borderId="2" xfId="0" applyNumberFormat="1" applyFont="1" applyFill="1" applyBorder="1"/>
    <xf numFmtId="4" fontId="2" fillId="7" borderId="1" xfId="0" applyNumberFormat="1" applyFont="1" applyFill="1" applyBorder="1"/>
    <xf numFmtId="0" fontId="2" fillId="7" borderId="3" xfId="0" applyFont="1" applyFill="1" applyBorder="1" applyAlignment="1">
      <alignment horizontal="left"/>
    </xf>
    <xf numFmtId="0" fontId="10" fillId="7" borderId="2" xfId="0" applyFont="1" applyFill="1" applyBorder="1"/>
    <xf numFmtId="164" fontId="2" fillId="7" borderId="2" xfId="0" applyNumberFormat="1" applyFont="1" applyFill="1" applyBorder="1"/>
    <xf numFmtId="164" fontId="2" fillId="7" borderId="1" xfId="0" applyNumberFormat="1" applyFont="1" applyFill="1" applyBorder="1"/>
    <xf numFmtId="4" fontId="2" fillId="6" borderId="2" xfId="0" applyNumberFormat="1" applyFont="1" applyFill="1" applyBorder="1"/>
    <xf numFmtId="4" fontId="2" fillId="6" borderId="3" xfId="0" applyNumberFormat="1" applyFont="1" applyFill="1" applyBorder="1"/>
    <xf numFmtId="4" fontId="2" fillId="6" borderId="1" xfId="0" applyNumberFormat="1" applyFont="1" applyFill="1" applyBorder="1"/>
    <xf numFmtId="0" fontId="17" fillId="2" borderId="0" xfId="0" applyFont="1" applyFill="1" applyAlignment="1">
      <alignment horizontal="right"/>
    </xf>
    <xf numFmtId="0" fontId="17" fillId="2" borderId="5" xfId="0" applyFont="1" applyFill="1" applyBorder="1" applyAlignment="1">
      <alignment horizontal="right"/>
    </xf>
    <xf numFmtId="0" fontId="17" fillId="2" borderId="4" xfId="0" applyFont="1" applyFill="1" applyBorder="1" applyAlignment="1">
      <alignment horizontal="right"/>
    </xf>
    <xf numFmtId="0" fontId="17" fillId="2" borderId="7" xfId="0" applyFont="1" applyFill="1" applyBorder="1" applyAlignment="1">
      <alignment horizontal="right"/>
    </xf>
    <xf numFmtId="0" fontId="17" fillId="2" borderId="8" xfId="0" applyFont="1" applyFill="1" applyBorder="1" applyAlignment="1">
      <alignment horizontal="right"/>
    </xf>
    <xf numFmtId="0" fontId="17" fillId="2" borderId="6" xfId="0" applyFont="1" applyFill="1" applyBorder="1" applyAlignment="1">
      <alignment horizontal="right"/>
    </xf>
    <xf numFmtId="3" fontId="17" fillId="2" borderId="5" xfId="0" applyNumberFormat="1" applyFont="1" applyFill="1" applyBorder="1"/>
    <xf numFmtId="3" fontId="17" fillId="2" borderId="4" xfId="0" applyNumberFormat="1" applyFont="1" applyFill="1" applyBorder="1"/>
    <xf numFmtId="3" fontId="17" fillId="2" borderId="7" xfId="0" applyNumberFormat="1" applyFont="1" applyFill="1" applyBorder="1"/>
    <xf numFmtId="3" fontId="17" fillId="2" borderId="8" xfId="0" applyNumberFormat="1" applyFont="1" applyFill="1" applyBorder="1"/>
    <xf numFmtId="3" fontId="17" fillId="2" borderId="6" xfId="0" applyNumberFormat="1" applyFont="1" applyFill="1" applyBorder="1"/>
    <xf numFmtId="10" fontId="17" fillId="2" borderId="7" xfId="0" applyNumberFormat="1" applyFont="1" applyFill="1" applyBorder="1"/>
    <xf numFmtId="10" fontId="17" fillId="2" borderId="8" xfId="0" applyNumberFormat="1" applyFont="1" applyFill="1" applyBorder="1"/>
    <xf numFmtId="10" fontId="17" fillId="2" borderId="6" xfId="0" applyNumberFormat="1" applyFont="1" applyFill="1" applyBorder="1"/>
    <xf numFmtId="10" fontId="0" fillId="2" borderId="0" xfId="1" applyNumberFormat="1" applyFont="1" applyFill="1" applyBorder="1"/>
    <xf numFmtId="10" fontId="0" fillId="2" borderId="5" xfId="1" applyNumberFormat="1" applyFont="1" applyFill="1" applyBorder="1"/>
    <xf numFmtId="10" fontId="0" fillId="2" borderId="4" xfId="1" applyNumberFormat="1" applyFont="1" applyFill="1" applyBorder="1"/>
    <xf numFmtId="10" fontId="1" fillId="2" borderId="0" xfId="1" applyNumberFormat="1" applyFont="1" applyFill="1" applyBorder="1"/>
    <xf numFmtId="10" fontId="1" fillId="2" borderId="5" xfId="1" applyNumberFormat="1" applyFont="1" applyFill="1" applyBorder="1"/>
    <xf numFmtId="10" fontId="1" fillId="2" borderId="4" xfId="1" applyNumberFormat="1" applyFont="1" applyFill="1" applyBorder="1"/>
    <xf numFmtId="10" fontId="17" fillId="2" borderId="0" xfId="1" applyNumberFormat="1" applyFont="1" applyFill="1" applyBorder="1"/>
    <xf numFmtId="10" fontId="17" fillId="2" borderId="5" xfId="1" applyNumberFormat="1" applyFont="1" applyFill="1" applyBorder="1"/>
    <xf numFmtId="10" fontId="17" fillId="2" borderId="4" xfId="1" applyNumberFormat="1" applyFont="1" applyFill="1" applyBorder="1"/>
    <xf numFmtId="2" fontId="17" fillId="2" borderId="0" xfId="0" applyNumberFormat="1" applyFont="1" applyFill="1"/>
    <xf numFmtId="2" fontId="17" fillId="2" borderId="5" xfId="0" applyNumberFormat="1" applyFont="1" applyFill="1" applyBorder="1"/>
    <xf numFmtId="2" fontId="17" fillId="2" borderId="4" xfId="0" applyNumberFormat="1" applyFont="1" applyFill="1" applyBorder="1"/>
    <xf numFmtId="2" fontId="0" fillId="2" borderId="0" xfId="0" applyNumberFormat="1" applyFill="1"/>
    <xf numFmtId="2" fontId="0" fillId="2" borderId="4" xfId="0" applyNumberFormat="1" applyFill="1" applyBorder="1"/>
    <xf numFmtId="2" fontId="17" fillId="2" borderId="7" xfId="0" applyNumberFormat="1" applyFont="1" applyFill="1" applyBorder="1"/>
    <xf numFmtId="2" fontId="17" fillId="2" borderId="8" xfId="0" applyNumberFormat="1" applyFont="1" applyFill="1" applyBorder="1"/>
    <xf numFmtId="2" fontId="17" fillId="2" borderId="6" xfId="0" applyNumberFormat="1" applyFont="1" applyFill="1" applyBorder="1"/>
    <xf numFmtId="2" fontId="0" fillId="2" borderId="7" xfId="0" applyNumberFormat="1" applyFill="1" applyBorder="1"/>
    <xf numFmtId="2" fontId="0" fillId="2" borderId="6" xfId="0" applyNumberFormat="1" applyFill="1" applyBorder="1"/>
    <xf numFmtId="0" fontId="21" fillId="2" borderId="0" xfId="3" applyFont="1" applyFill="1"/>
    <xf numFmtId="0" fontId="2" fillId="2" borderId="0" xfId="3" applyFont="1" applyFill="1"/>
    <xf numFmtId="0" fontId="1" fillId="2" borderId="0" xfId="3" applyFill="1" applyAlignment="1">
      <alignment horizontal="center"/>
    </xf>
    <xf numFmtId="0" fontId="0" fillId="2" borderId="0" xfId="0" applyFill="1" applyAlignment="1">
      <alignment vertical="top"/>
    </xf>
    <xf numFmtId="0" fontId="2" fillId="2" borderId="0" xfId="0" applyFont="1" applyFill="1" applyAlignment="1">
      <alignment vertical="top"/>
    </xf>
    <xf numFmtId="0" fontId="2" fillId="2" borderId="0" xfId="0" applyFont="1" applyFill="1" applyAlignment="1">
      <alignment horizontal="left" vertical="top"/>
    </xf>
    <xf numFmtId="0" fontId="12" fillId="8" borderId="8" xfId="0" applyFont="1" applyFill="1" applyBorder="1"/>
    <xf numFmtId="0" fontId="12" fillId="8" borderId="7" xfId="0" applyFont="1" applyFill="1" applyBorder="1"/>
    <xf numFmtId="0" fontId="12" fillId="8" borderId="6" xfId="0" applyFont="1" applyFill="1" applyBorder="1"/>
    <xf numFmtId="10" fontId="12" fillId="8" borderId="7" xfId="1" applyNumberFormat="1" applyFont="1" applyFill="1" applyBorder="1"/>
    <xf numFmtId="10" fontId="12" fillId="8" borderId="8" xfId="1" applyNumberFormat="1" applyFont="1" applyFill="1" applyBorder="1"/>
    <xf numFmtId="10" fontId="12" fillId="8" borderId="6" xfId="1" applyNumberFormat="1" applyFont="1" applyFill="1" applyBorder="1"/>
    <xf numFmtId="2" fontId="0" fillId="2" borderId="5" xfId="0" applyNumberFormat="1" applyFill="1" applyBorder="1"/>
    <xf numFmtId="0" fontId="0" fillId="3" borderId="0" xfId="0" applyFill="1"/>
    <xf numFmtId="0" fontId="12" fillId="8" borderId="5" xfId="0" applyFont="1" applyFill="1" applyBorder="1"/>
    <xf numFmtId="0" fontId="12" fillId="8" borderId="0" xfId="0" applyFont="1" applyFill="1"/>
    <xf numFmtId="0" fontId="12" fillId="8" borderId="4" xfId="0" applyFont="1" applyFill="1" applyBorder="1"/>
    <xf numFmtId="4" fontId="12" fillId="8" borderId="0" xfId="0" applyNumberFormat="1" applyFont="1" applyFill="1"/>
    <xf numFmtId="4" fontId="12" fillId="8" borderId="5" xfId="0" applyNumberFormat="1" applyFont="1" applyFill="1" applyBorder="1"/>
    <xf numFmtId="4" fontId="12" fillId="8" borderId="4" xfId="0" applyNumberFormat="1" applyFont="1" applyFill="1" applyBorder="1"/>
    <xf numFmtId="0" fontId="12" fillId="8" borderId="5" xfId="0" applyFont="1" applyFill="1" applyBorder="1" applyAlignment="1">
      <alignment horizontal="left"/>
    </xf>
    <xf numFmtId="0" fontId="14" fillId="8" borderId="0" xfId="0" applyFont="1" applyFill="1"/>
    <xf numFmtId="164" fontId="12" fillId="8" borderId="0" xfId="0" applyNumberFormat="1" applyFont="1" applyFill="1"/>
    <xf numFmtId="164" fontId="12" fillId="8" borderId="5" xfId="0" applyNumberFormat="1" applyFont="1" applyFill="1" applyBorder="1"/>
    <xf numFmtId="164" fontId="12" fillId="8" borderId="4" xfId="0" applyNumberFormat="1" applyFont="1" applyFill="1" applyBorder="1"/>
    <xf numFmtId="0" fontId="17" fillId="2" borderId="5" xfId="3" applyFont="1" applyFill="1" applyBorder="1"/>
    <xf numFmtId="0" fontId="0" fillId="2" borderId="0" xfId="0" applyFill="1" applyAlignment="1">
      <alignment horizontal="left" vertical="top" wrapText="1"/>
    </xf>
    <xf numFmtId="0" fontId="4" fillId="2" borderId="0" xfId="0" applyFont="1" applyFill="1" applyAlignment="1">
      <alignment horizontal="center" vertical="center" wrapText="1"/>
    </xf>
    <xf numFmtId="0" fontId="0" fillId="2" borderId="0" xfId="0" applyFill="1" applyAlignment="1">
      <alignment vertical="top" wrapText="1"/>
    </xf>
    <xf numFmtId="0" fontId="0" fillId="2" borderId="0" xfId="0" quotePrefix="1" applyFill="1" applyAlignment="1">
      <alignment horizontal="left" vertical="top" wrapText="1"/>
    </xf>
    <xf numFmtId="0" fontId="20" fillId="8" borderId="0" xfId="3" applyFont="1" applyFill="1" applyAlignment="1">
      <alignment horizontal="left" vertical="top" wrapText="1"/>
    </xf>
    <xf numFmtId="0" fontId="2" fillId="2" borderId="0" xfId="3" applyFont="1" applyFill="1" applyAlignment="1">
      <alignment horizontal="center"/>
    </xf>
    <xf numFmtId="0" fontId="1" fillId="2" borderId="0" xfId="3" applyFill="1" applyAlignment="1">
      <alignment horizontal="center"/>
    </xf>
    <xf numFmtId="0" fontId="22" fillId="8" borderId="0" xfId="3" applyFont="1" applyFill="1" applyAlignment="1">
      <alignment horizontal="left" vertical="top" wrapText="1"/>
    </xf>
  </cellXfs>
  <cellStyles count="5">
    <cellStyle name="Lien hypertexte" xfId="2" builtinId="8"/>
    <cellStyle name="Normal" xfId="0" builtinId="0"/>
    <cellStyle name="Normal 2" xfId="3" xr:uid="{2F4261F4-C29C-48AB-B1BD-2ED2D2356E2B}"/>
    <cellStyle name="Percent 2" xfId="4" xr:uid="{1E2FA394-CF6A-40E5-AC60-33662A21870E}"/>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78105</xdr:colOff>
      <xdr:row>0</xdr:row>
      <xdr:rowOff>0</xdr:rowOff>
    </xdr:from>
    <xdr:to>
      <xdr:col>3</xdr:col>
      <xdr:colOff>346622</xdr:colOff>
      <xdr:row>9</xdr:row>
      <xdr:rowOff>117475</xdr:rowOff>
    </xdr:to>
    <xdr:pic>
      <xdr:nvPicPr>
        <xdr:cNvPr id="2" name="Image 1">
          <a:extLst>
            <a:ext uri="{FF2B5EF4-FFF2-40B4-BE49-F238E27FC236}">
              <a16:creationId xmlns:a16="http://schemas.microsoft.com/office/drawing/2014/main" id="{C14E5C9E-21BF-0C41-93CF-324479075B9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069" r="7043"/>
        <a:stretch/>
      </xdr:blipFill>
      <xdr:spPr>
        <a:xfrm>
          <a:off x="78105" y="0"/>
          <a:ext cx="2808517" cy="1946275"/>
        </a:xfrm>
        <a:prstGeom prst="rect">
          <a:avLst/>
        </a:prstGeom>
      </xdr:spPr>
    </xdr:pic>
    <xdr:clientData/>
  </xdr:twoCellAnchor>
  <xdr:twoCellAnchor>
    <xdr:from>
      <xdr:col>2</xdr:col>
      <xdr:colOff>469900</xdr:colOff>
      <xdr:row>44</xdr:row>
      <xdr:rowOff>35565</xdr:rowOff>
    </xdr:from>
    <xdr:to>
      <xdr:col>8</xdr:col>
      <xdr:colOff>659900</xdr:colOff>
      <xdr:row>46</xdr:row>
      <xdr:rowOff>186422</xdr:rowOff>
    </xdr:to>
    <xdr:sp macro="" textlink="">
      <xdr:nvSpPr>
        <xdr:cNvPr id="3" name="ZoneTexte 12">
          <a:extLst>
            <a:ext uri="{FF2B5EF4-FFF2-40B4-BE49-F238E27FC236}">
              <a16:creationId xmlns:a16="http://schemas.microsoft.com/office/drawing/2014/main" id="{9D524BCB-A53E-4A42-8725-A8D7E5487B07}"/>
            </a:ext>
          </a:extLst>
        </xdr:cNvPr>
        <xdr:cNvSpPr txBox="1">
          <a:spLocks noChangeArrowheads="1"/>
        </xdr:cNvSpPr>
      </xdr:nvSpPr>
      <xdr:spPr bwMode="auto">
        <a:xfrm>
          <a:off x="2336800" y="12125965"/>
          <a:ext cx="4228600" cy="557257"/>
        </a:xfrm>
        <a:prstGeom prst="rect">
          <a:avLst/>
        </a:prstGeom>
        <a:noFill/>
        <a:ln>
          <a:noFill/>
        </a:ln>
        <a:extLst>
          <a:ext uri="{909E8E84-426E-40dd-AFC4-6F175D3DCCD1}">
            <a14:hiddenFill xmlns:lc="http://schemas.openxmlformats.org/drawingml/2006/lockedCanvas" xmlns:a14="http://schemas.microsoft.com/office/drawing/2010/main" xmlns="" xmlns:p="http://schemas.openxmlformats.org/presentationml/2006/main" xmlns:r="http://schemas.openxmlformats.org/officeDocument/2006/relationships">
              <a:solidFill>
                <a:srgbClr val="FFFFFF"/>
              </a:solidFill>
            </a14:hiddenFill>
          </a:ext>
          <a:ext uri="{91240B29-F687-4f45-9708-019B960494DF}">
            <a14:hiddenLine xmlns:lc="http://schemas.openxmlformats.org/drawingml/2006/lockedCanvas" xmlns:a14="http://schemas.microsoft.com/office/drawing/2010/main" xmlns="" xmlns:p="http://schemas.openxmlformats.org/presentationml/2006/main" xmlns:r="http://schemas.openxmlformats.org/officeDocument/2006/relationships" w="9525">
              <a:solidFill>
                <a:srgbClr val="000000"/>
              </a:solidFill>
              <a:miter lim="800000"/>
              <a:headEnd/>
              <a:tailEnd/>
            </a14:hiddenLine>
          </a:ext>
        </a:extLst>
      </xdr:spPr>
      <xdr:txBody>
        <a:bodyPr wrap="square" anchor="ctr">
          <a:noAutofit/>
        </a:bodyPr>
        <a:lstStyle>
          <a:defPPr>
            <a:defRPr lang="fr-FR"/>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eaLnBrk="1" hangingPunct="1"/>
          <a:r>
            <a:rPr lang="fr-FR" sz="1200" b="1" spc="-50">
              <a:solidFill>
                <a:srgbClr val="000000"/>
              </a:solidFill>
              <a:latin typeface="Arial" charset="0"/>
              <a:cs typeface="Arial" charset="0"/>
            </a:rPr>
            <a:t>Service public de Wallonie</a:t>
          </a:r>
          <a:r>
            <a:rPr lang="en-GB" sz="1200" b="1" kern="1200" spc="-50">
              <a:solidFill>
                <a:schemeClr val="tx1"/>
              </a:solidFill>
              <a:effectLst/>
              <a:latin typeface="Arial"/>
              <a:ea typeface="ＭＳ Ｐゴシック" charset="0"/>
              <a:cs typeface="Arial"/>
            </a:rPr>
            <a:t> </a:t>
          </a:r>
          <a:r>
            <a:rPr lang="fr-FR" sz="1100" b="1" kern="1200" spc="-50">
              <a:solidFill>
                <a:schemeClr val="tx1"/>
              </a:solidFill>
              <a:effectLst/>
              <a:latin typeface="Arial"/>
              <a:ea typeface="ＭＳ Ｐゴシック" charset="0"/>
              <a:cs typeface="Arial"/>
            </a:rPr>
            <a:t>|</a:t>
          </a:r>
          <a:r>
            <a:rPr lang="fr-FR" sz="1200" b="1" kern="1200" spc="-50">
              <a:solidFill>
                <a:schemeClr val="tx1"/>
              </a:solidFill>
              <a:effectLst/>
              <a:latin typeface="Arial"/>
              <a:ea typeface="ＭＳ Ｐゴシック" charset="0"/>
              <a:cs typeface="Arial"/>
            </a:rPr>
            <a:t> </a:t>
          </a:r>
          <a:r>
            <a:rPr lang="fr-FR" sz="1200" b="1" kern="1200" spc="-50">
              <a:solidFill>
                <a:srgbClr val="EE7219"/>
              </a:solidFill>
              <a:effectLst/>
              <a:latin typeface="Arial"/>
              <a:ea typeface="ＭＳ Ｐゴシック" charset="0"/>
              <a:cs typeface="Arial"/>
            </a:rPr>
            <a:t>SPW Territoire, Logement, Patrimoine, Énergie</a:t>
          </a:r>
          <a:r>
            <a:rPr lang="en-GB" sz="1200" b="1" spc="-50">
              <a:solidFill>
                <a:srgbClr val="EE7219"/>
              </a:solidFill>
              <a:effectLst/>
              <a:latin typeface="Arial"/>
              <a:cs typeface="Arial"/>
            </a:rPr>
            <a:t> </a:t>
          </a:r>
          <a:endParaRPr lang="fr-FR" sz="1200" b="1" spc="-50">
            <a:solidFill>
              <a:srgbClr val="EE7219"/>
            </a:solidFill>
            <a:latin typeface="Arial"/>
            <a:cs typeface="Aria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nsultations.certificatsverts@spw.wallonie.b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65985-95AA-4D4F-9912-6F4AF4E1A914}">
  <sheetPr>
    <tabColor theme="0" tint="-0.499984740745262"/>
    <pageSetUpPr fitToPage="1"/>
  </sheetPr>
  <dimension ref="A4:K41"/>
  <sheetViews>
    <sheetView tabSelected="1" topLeftCell="A16" zoomScale="109" zoomScaleNormal="100" zoomScaleSheetLayoutView="90" workbookViewId="0">
      <selection activeCell="C37" sqref="C37"/>
    </sheetView>
  </sheetViews>
  <sheetFormatPr baseColWidth="10" defaultColWidth="8.83203125" defaultRowHeight="16" x14ac:dyDescent="0.2"/>
  <cols>
    <col min="1" max="1" width="8.83203125" style="1"/>
    <col min="2" max="2" width="15.6640625" style="1" customWidth="1"/>
    <col min="3" max="16384" width="8.83203125" style="1"/>
  </cols>
  <sheetData>
    <row r="4" spans="1:11" x14ac:dyDescent="0.2">
      <c r="E4" s="135" t="s">
        <v>98</v>
      </c>
      <c r="F4" s="135"/>
      <c r="G4" s="135"/>
      <c r="H4" s="135"/>
      <c r="I4" s="135"/>
      <c r="J4" s="135"/>
      <c r="K4" s="135"/>
    </row>
    <row r="5" spans="1:11" x14ac:dyDescent="0.2">
      <c r="E5" s="135"/>
      <c r="F5" s="135"/>
      <c r="G5" s="135"/>
      <c r="H5" s="135"/>
      <c r="I5" s="135"/>
      <c r="J5" s="135"/>
      <c r="K5" s="135"/>
    </row>
    <row r="6" spans="1:11" x14ac:dyDescent="0.2">
      <c r="E6" s="135"/>
      <c r="F6" s="135"/>
      <c r="G6" s="135"/>
      <c r="H6" s="135"/>
      <c r="I6" s="135"/>
      <c r="J6" s="135"/>
      <c r="K6" s="135"/>
    </row>
    <row r="7" spans="1:11" x14ac:dyDescent="0.2">
      <c r="E7" s="135"/>
      <c r="F7" s="135"/>
      <c r="G7" s="135"/>
      <c r="H7" s="135"/>
      <c r="I7" s="135"/>
      <c r="J7" s="135"/>
      <c r="K7" s="135"/>
    </row>
    <row r="8" spans="1:11" x14ac:dyDescent="0.2">
      <c r="E8" s="135"/>
      <c r="F8" s="135"/>
      <c r="G8" s="135"/>
      <c r="H8" s="135"/>
      <c r="I8" s="135"/>
      <c r="J8" s="135"/>
      <c r="K8" s="135"/>
    </row>
    <row r="9" spans="1:11" x14ac:dyDescent="0.2">
      <c r="E9" s="135"/>
      <c r="F9" s="135"/>
      <c r="G9" s="135"/>
      <c r="H9" s="135"/>
      <c r="I9" s="135"/>
      <c r="J9" s="135"/>
      <c r="K9" s="135"/>
    </row>
    <row r="10" spans="1:11" x14ac:dyDescent="0.2">
      <c r="F10" s="4"/>
    </row>
    <row r="11" spans="1:11" x14ac:dyDescent="0.2">
      <c r="C11" s="111"/>
      <c r="D11" s="111"/>
      <c r="E11" s="111"/>
      <c r="F11" s="111"/>
      <c r="G11" s="111"/>
      <c r="H11" s="111"/>
      <c r="I11" s="111"/>
      <c r="J11" s="111"/>
      <c r="K11" s="111"/>
    </row>
    <row r="12" spans="1:11" x14ac:dyDescent="0.2">
      <c r="A12" s="112" t="s">
        <v>33</v>
      </c>
      <c r="C12" s="134" t="s">
        <v>99</v>
      </c>
      <c r="D12" s="134"/>
      <c r="E12" s="134"/>
      <c r="F12" s="134"/>
      <c r="G12" s="134"/>
      <c r="H12" s="134"/>
      <c r="I12" s="134"/>
      <c r="J12" s="134"/>
      <c r="K12" s="134"/>
    </row>
    <row r="13" spans="1:11" x14ac:dyDescent="0.2">
      <c r="A13" s="111"/>
      <c r="C13" s="111"/>
      <c r="D13" s="111"/>
      <c r="E13" s="111"/>
      <c r="F13" s="111"/>
      <c r="G13" s="111"/>
      <c r="H13" s="111"/>
      <c r="I13" s="111"/>
      <c r="J13" s="111"/>
      <c r="K13" s="111"/>
    </row>
    <row r="14" spans="1:11" ht="25.5" customHeight="1" x14ac:dyDescent="0.2">
      <c r="A14" s="112" t="s">
        <v>34</v>
      </c>
      <c r="C14" s="134" t="s">
        <v>100</v>
      </c>
      <c r="D14" s="134"/>
      <c r="E14" s="134"/>
      <c r="F14" s="134"/>
      <c r="G14" s="134"/>
      <c r="H14" s="134"/>
      <c r="I14" s="134"/>
      <c r="J14" s="134"/>
      <c r="K14" s="134"/>
    </row>
    <row r="15" spans="1:11" ht="38.5" customHeight="1" x14ac:dyDescent="0.2">
      <c r="A15" s="112"/>
      <c r="C15" s="134"/>
      <c r="D15" s="134"/>
      <c r="E15" s="134"/>
      <c r="F15" s="134"/>
      <c r="G15" s="134"/>
      <c r="H15" s="134"/>
      <c r="I15" s="134"/>
      <c r="J15" s="134"/>
      <c r="K15" s="134"/>
    </row>
    <row r="16" spans="1:11" ht="59" customHeight="1" x14ac:dyDescent="0.2">
      <c r="A16" s="112"/>
      <c r="C16" s="134" t="s">
        <v>101</v>
      </c>
      <c r="D16" s="134"/>
      <c r="E16" s="134"/>
      <c r="F16" s="134"/>
      <c r="G16" s="134"/>
      <c r="H16" s="134"/>
      <c r="I16" s="134"/>
      <c r="J16" s="134"/>
      <c r="K16" s="134"/>
    </row>
    <row r="17" spans="1:11" ht="71" customHeight="1" x14ac:dyDescent="0.2">
      <c r="A17" s="113" t="s">
        <v>102</v>
      </c>
      <c r="C17" s="136" t="s">
        <v>103</v>
      </c>
      <c r="D17" s="136"/>
      <c r="E17" s="136"/>
      <c r="F17" s="136"/>
      <c r="G17" s="136"/>
      <c r="H17" s="136"/>
      <c r="I17" s="136"/>
      <c r="J17" s="136"/>
      <c r="K17" s="136"/>
    </row>
    <row r="18" spans="1:11" ht="73" customHeight="1" x14ac:dyDescent="0.2">
      <c r="A18" s="112" t="s">
        <v>104</v>
      </c>
      <c r="C18" s="134" t="s">
        <v>105</v>
      </c>
      <c r="D18" s="134"/>
      <c r="E18" s="134"/>
      <c r="F18" s="134"/>
      <c r="G18" s="134"/>
      <c r="H18" s="134"/>
      <c r="I18" s="134"/>
      <c r="J18" s="134"/>
      <c r="K18" s="134"/>
    </row>
    <row r="19" spans="1:11" x14ac:dyDescent="0.2">
      <c r="A19" s="111"/>
      <c r="C19" s="111"/>
      <c r="D19" s="111"/>
      <c r="E19" s="111"/>
      <c r="F19" s="111"/>
      <c r="G19" s="111"/>
      <c r="H19" s="111"/>
      <c r="I19" s="111"/>
      <c r="J19" s="111"/>
      <c r="K19" s="111"/>
    </row>
    <row r="20" spans="1:11" x14ac:dyDescent="0.2">
      <c r="A20" s="112" t="s">
        <v>35</v>
      </c>
      <c r="C20" s="111" t="s">
        <v>106</v>
      </c>
      <c r="D20" s="111"/>
      <c r="E20" s="111"/>
      <c r="F20" s="111"/>
      <c r="G20" s="111"/>
      <c r="H20" s="111"/>
      <c r="I20" s="111"/>
      <c r="J20" s="111"/>
      <c r="K20" s="111"/>
    </row>
    <row r="21" spans="1:11" x14ac:dyDescent="0.2">
      <c r="A21" s="111"/>
      <c r="C21" s="134" t="s">
        <v>107</v>
      </c>
      <c r="D21" s="134"/>
      <c r="E21" s="134"/>
      <c r="F21" s="134"/>
      <c r="G21" s="134"/>
      <c r="H21" s="134"/>
      <c r="I21" s="134"/>
      <c r="J21" s="134"/>
      <c r="K21" s="134"/>
    </row>
    <row r="22" spans="1:11" x14ac:dyDescent="0.2">
      <c r="A22" s="111"/>
      <c r="C22" s="134"/>
      <c r="D22" s="134"/>
      <c r="E22" s="134"/>
      <c r="F22" s="134"/>
      <c r="G22" s="134"/>
      <c r="H22" s="134"/>
      <c r="I22" s="134"/>
      <c r="J22" s="134"/>
      <c r="K22" s="134"/>
    </row>
    <row r="23" spans="1:11" x14ac:dyDescent="0.2">
      <c r="A23" s="111"/>
      <c r="C23" s="134" t="s">
        <v>52</v>
      </c>
      <c r="D23" s="134"/>
      <c r="E23" s="134"/>
      <c r="F23" s="134"/>
      <c r="G23" s="134"/>
      <c r="H23" s="134"/>
      <c r="I23" s="134"/>
      <c r="J23" s="134"/>
      <c r="K23" s="134"/>
    </row>
    <row r="24" spans="1:11" x14ac:dyDescent="0.2">
      <c r="A24" s="111"/>
      <c r="C24" s="134"/>
      <c r="D24" s="134"/>
      <c r="E24" s="134"/>
      <c r="F24" s="134"/>
      <c r="G24" s="134"/>
      <c r="H24" s="134"/>
      <c r="I24" s="134"/>
      <c r="J24" s="134"/>
      <c r="K24" s="134"/>
    </row>
    <row r="25" spans="1:11" x14ac:dyDescent="0.2">
      <c r="A25" s="111"/>
      <c r="C25" s="134"/>
      <c r="D25" s="134"/>
      <c r="E25" s="134"/>
      <c r="F25" s="134"/>
      <c r="G25" s="134"/>
      <c r="H25" s="134"/>
      <c r="I25" s="134"/>
      <c r="J25" s="134"/>
      <c r="K25" s="134"/>
    </row>
    <row r="26" spans="1:11" ht="97" customHeight="1" x14ac:dyDescent="0.2">
      <c r="A26" s="111"/>
      <c r="C26" s="134" t="s">
        <v>108</v>
      </c>
      <c r="D26" s="134"/>
      <c r="E26" s="134"/>
      <c r="F26" s="134"/>
      <c r="G26" s="134"/>
      <c r="H26" s="134"/>
      <c r="I26" s="134"/>
      <c r="J26" s="134"/>
      <c r="K26" s="134"/>
    </row>
    <row r="27" spans="1:11" ht="34" customHeight="1" x14ac:dyDescent="0.2">
      <c r="C27" s="134" t="s">
        <v>109</v>
      </c>
      <c r="D27" s="134"/>
      <c r="E27" s="134"/>
      <c r="F27" s="134"/>
      <c r="G27" s="134"/>
      <c r="H27" s="134"/>
      <c r="I27" s="134"/>
      <c r="J27" s="134"/>
      <c r="K27" s="134"/>
    </row>
    <row r="28" spans="1:11" x14ac:dyDescent="0.2">
      <c r="C28" s="111"/>
      <c r="D28" s="111"/>
      <c r="E28" s="111"/>
      <c r="F28" s="111"/>
      <c r="G28" s="111"/>
      <c r="H28" s="111"/>
      <c r="I28" s="111"/>
      <c r="J28" s="111"/>
      <c r="K28" s="111"/>
    </row>
    <row r="29" spans="1:11" ht="16" customHeight="1" x14ac:dyDescent="0.2">
      <c r="A29" s="2" t="s">
        <v>36</v>
      </c>
      <c r="C29" s="137" t="s">
        <v>39</v>
      </c>
      <c r="D29" s="137"/>
      <c r="E29" s="137"/>
      <c r="F29" s="137"/>
      <c r="G29" s="137"/>
      <c r="H29" s="137"/>
      <c r="I29" s="137"/>
      <c r="J29" s="137"/>
      <c r="K29" s="137"/>
    </row>
    <row r="30" spans="1:11" x14ac:dyDescent="0.2">
      <c r="C30" s="137"/>
      <c r="D30" s="137"/>
      <c r="E30" s="137"/>
      <c r="F30" s="137"/>
      <c r="G30" s="137"/>
      <c r="H30" s="137"/>
      <c r="I30" s="137"/>
      <c r="J30" s="137"/>
      <c r="K30" s="137"/>
    </row>
    <row r="31" spans="1:11" x14ac:dyDescent="0.2">
      <c r="C31" s="137"/>
      <c r="D31" s="137"/>
      <c r="E31" s="137"/>
      <c r="F31" s="137"/>
      <c r="G31" s="137"/>
      <c r="H31" s="137"/>
      <c r="I31" s="137"/>
      <c r="J31" s="137"/>
      <c r="K31" s="137"/>
    </row>
    <row r="32" spans="1:11" ht="11" customHeight="1" x14ac:dyDescent="0.2">
      <c r="C32" s="137"/>
      <c r="D32" s="137"/>
      <c r="E32" s="137"/>
      <c r="F32" s="137"/>
      <c r="G32" s="137"/>
      <c r="H32" s="137"/>
      <c r="I32" s="137"/>
      <c r="J32" s="137"/>
      <c r="K32" s="137"/>
    </row>
    <row r="33" spans="1:11" hidden="1" x14ac:dyDescent="0.2">
      <c r="C33" s="137"/>
      <c r="D33" s="137"/>
      <c r="E33" s="137"/>
      <c r="F33" s="137"/>
      <c r="G33" s="137"/>
      <c r="H33" s="137"/>
      <c r="I33" s="137"/>
      <c r="J33" s="137"/>
      <c r="K33" s="137"/>
    </row>
    <row r="34" spans="1:11" hidden="1" x14ac:dyDescent="0.2">
      <c r="C34" s="137"/>
      <c r="D34" s="137"/>
      <c r="E34" s="137"/>
      <c r="F34" s="137"/>
      <c r="G34" s="137"/>
      <c r="H34" s="137"/>
      <c r="I34" s="137"/>
      <c r="J34" s="137"/>
      <c r="K34" s="137"/>
    </row>
    <row r="35" spans="1:11" x14ac:dyDescent="0.2">
      <c r="C35" s="5"/>
      <c r="D35" s="5"/>
      <c r="E35" s="5"/>
      <c r="F35" s="5"/>
      <c r="G35" s="5"/>
      <c r="H35" s="5"/>
      <c r="I35" s="5"/>
      <c r="J35" s="5"/>
      <c r="K35" s="5"/>
    </row>
    <row r="36" spans="1:11" x14ac:dyDescent="0.2">
      <c r="A36" s="2" t="s">
        <v>37</v>
      </c>
      <c r="C36" s="1" t="s">
        <v>115</v>
      </c>
    </row>
    <row r="38" spans="1:11" x14ac:dyDescent="0.2">
      <c r="A38" s="2" t="s">
        <v>38</v>
      </c>
      <c r="C38" s="10" t="s">
        <v>110</v>
      </c>
      <c r="F38" s="7"/>
    </row>
    <row r="39" spans="1:11" x14ac:dyDescent="0.2">
      <c r="A39" s="2"/>
      <c r="C39" s="6"/>
      <c r="F39" s="7"/>
    </row>
    <row r="40" spans="1:11" x14ac:dyDescent="0.2">
      <c r="C40" s="5"/>
      <c r="D40" s="5"/>
      <c r="E40" s="5"/>
      <c r="F40" s="5"/>
      <c r="G40" s="5"/>
      <c r="H40" s="5"/>
      <c r="I40" s="5"/>
      <c r="J40" s="5"/>
      <c r="K40" s="5"/>
    </row>
    <row r="41" spans="1:11" x14ac:dyDescent="0.2">
      <c r="A41" s="2"/>
      <c r="C41" s="6"/>
      <c r="D41" s="5"/>
      <c r="E41" s="5"/>
      <c r="F41" s="5"/>
      <c r="G41" s="5"/>
      <c r="H41" s="5"/>
      <c r="I41" s="5"/>
      <c r="J41" s="5"/>
      <c r="K41" s="5"/>
    </row>
  </sheetData>
  <mergeCells count="11">
    <mergeCell ref="C21:K22"/>
    <mergeCell ref="C23:K25"/>
    <mergeCell ref="C26:K26"/>
    <mergeCell ref="C27:K27"/>
    <mergeCell ref="C29:K34"/>
    <mergeCell ref="C18:K18"/>
    <mergeCell ref="E4:K9"/>
    <mergeCell ref="C12:K12"/>
    <mergeCell ref="C14:K15"/>
    <mergeCell ref="C16:K16"/>
    <mergeCell ref="C17:K17"/>
  </mergeCells>
  <hyperlinks>
    <hyperlink ref="C38" r:id="rId1" display="mailto:consultations.certificatsverts@spw.wallonie.be" xr:uid="{4CA08677-BC3D-E54C-BE0F-977F25350C11}"/>
  </hyperlinks>
  <pageMargins left="0.7" right="0.7" top="0.75" bottom="0.75" header="0.3" footer="0.3"/>
  <pageSetup paperSize="9" scale="76"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6EE49-614F-4AF8-8A25-80AAEC01EEC6}">
  <sheetPr>
    <tabColor theme="0" tint="-0.499984740745262"/>
    <pageSetUpPr fitToPage="1"/>
  </sheetPr>
  <dimension ref="A1:CL45"/>
  <sheetViews>
    <sheetView zoomScale="86" zoomScaleNormal="50" workbookViewId="0">
      <selection activeCell="D45" sqref="D45"/>
    </sheetView>
  </sheetViews>
  <sheetFormatPr baseColWidth="10" defaultColWidth="10.6640625" defaultRowHeight="16" x14ac:dyDescent="0.2"/>
  <cols>
    <col min="1" max="1" width="46.1640625" style="1" customWidth="1"/>
    <col min="2" max="2" width="23.5" style="1" customWidth="1"/>
    <col min="3" max="3" width="17.6640625" style="1" customWidth="1"/>
    <col min="4" max="17" width="14.6640625" style="1" customWidth="1"/>
    <col min="18" max="18" width="5.5" style="1" customWidth="1"/>
    <col min="19" max="16384" width="10.6640625" style="1"/>
  </cols>
  <sheetData>
    <row r="1" spans="1:19" x14ac:dyDescent="0.2">
      <c r="A1" s="45" t="s">
        <v>97</v>
      </c>
      <c r="R1" s="11"/>
      <c r="S1" s="44"/>
    </row>
    <row r="2" spans="1:19" x14ac:dyDescent="0.2">
      <c r="A2" s="2"/>
      <c r="R2" s="11"/>
      <c r="S2" s="44"/>
    </row>
    <row r="3" spans="1:19" x14ac:dyDescent="0.2">
      <c r="A3" s="46" t="s">
        <v>96</v>
      </c>
      <c r="B3" s="47" t="s">
        <v>95</v>
      </c>
      <c r="C3" s="48" t="s">
        <v>94</v>
      </c>
      <c r="D3" s="49">
        <v>1</v>
      </c>
      <c r="E3" s="49">
        <f t="shared" ref="E3:Q3" si="0">D3+1</f>
        <v>2</v>
      </c>
      <c r="F3" s="50">
        <f t="shared" si="0"/>
        <v>3</v>
      </c>
      <c r="G3" s="51">
        <f t="shared" si="0"/>
        <v>4</v>
      </c>
      <c r="H3" s="50">
        <f t="shared" si="0"/>
        <v>5</v>
      </c>
      <c r="I3" s="49">
        <f t="shared" si="0"/>
        <v>6</v>
      </c>
      <c r="J3" s="51">
        <f t="shared" si="0"/>
        <v>7</v>
      </c>
      <c r="K3" s="50">
        <f t="shared" si="0"/>
        <v>8</v>
      </c>
      <c r="L3" s="49">
        <f t="shared" si="0"/>
        <v>9</v>
      </c>
      <c r="M3" s="49">
        <f t="shared" si="0"/>
        <v>10</v>
      </c>
      <c r="N3" s="51">
        <f t="shared" si="0"/>
        <v>11</v>
      </c>
      <c r="O3" s="49">
        <f t="shared" si="0"/>
        <v>12</v>
      </c>
      <c r="P3" s="49">
        <f t="shared" si="0"/>
        <v>13</v>
      </c>
      <c r="Q3" s="51">
        <f t="shared" si="0"/>
        <v>14</v>
      </c>
      <c r="R3" s="11"/>
    </row>
    <row r="4" spans="1:19" x14ac:dyDescent="0.2">
      <c r="A4" s="21" t="s">
        <v>93</v>
      </c>
      <c r="B4" s="1" t="s">
        <v>92</v>
      </c>
      <c r="C4" s="25" t="s">
        <v>1</v>
      </c>
      <c r="D4" s="75" t="s">
        <v>91</v>
      </c>
      <c r="E4" s="75" t="s">
        <v>91</v>
      </c>
      <c r="F4" s="76" t="s">
        <v>90</v>
      </c>
      <c r="G4" s="77" t="s">
        <v>90</v>
      </c>
      <c r="H4" s="76" t="s">
        <v>47</v>
      </c>
      <c r="I4" s="75" t="s">
        <v>47</v>
      </c>
      <c r="J4" s="77" t="s">
        <v>47</v>
      </c>
      <c r="K4" s="76" t="s">
        <v>48</v>
      </c>
      <c r="L4" s="75" t="s">
        <v>48</v>
      </c>
      <c r="M4" s="75" t="s">
        <v>48</v>
      </c>
      <c r="N4" s="77" t="s">
        <v>48</v>
      </c>
      <c r="O4" s="75" t="s">
        <v>49</v>
      </c>
      <c r="P4" s="75" t="s">
        <v>49</v>
      </c>
      <c r="Q4" s="77" t="s">
        <v>49</v>
      </c>
      <c r="R4" s="11"/>
    </row>
    <row r="5" spans="1:19" x14ac:dyDescent="0.2">
      <c r="A5" s="21" t="s">
        <v>89</v>
      </c>
      <c r="B5" s="1" t="s">
        <v>88</v>
      </c>
      <c r="C5" s="25" t="s">
        <v>87</v>
      </c>
      <c r="D5" s="75" t="s">
        <v>86</v>
      </c>
      <c r="E5" s="75" t="s">
        <v>84</v>
      </c>
      <c r="F5" s="76" t="s">
        <v>85</v>
      </c>
      <c r="G5" s="77" t="s">
        <v>84</v>
      </c>
      <c r="H5" s="76" t="s">
        <v>83</v>
      </c>
      <c r="I5" s="75" t="s">
        <v>82</v>
      </c>
      <c r="J5" s="77" t="s">
        <v>81</v>
      </c>
      <c r="K5" s="76" t="s">
        <v>83</v>
      </c>
      <c r="L5" s="75" t="s">
        <v>82</v>
      </c>
      <c r="M5" s="75" t="s">
        <v>81</v>
      </c>
      <c r="N5" s="77" t="s">
        <v>80</v>
      </c>
      <c r="O5" s="75" t="s">
        <v>82</v>
      </c>
      <c r="P5" s="75" t="s">
        <v>81</v>
      </c>
      <c r="Q5" s="77" t="s">
        <v>80</v>
      </c>
      <c r="R5" s="11"/>
    </row>
    <row r="6" spans="1:19" x14ac:dyDescent="0.2">
      <c r="A6" s="37" t="s">
        <v>79</v>
      </c>
      <c r="B6" s="23" t="s">
        <v>78</v>
      </c>
      <c r="C6" s="36" t="s">
        <v>0</v>
      </c>
      <c r="D6" s="78" t="s">
        <v>77</v>
      </c>
      <c r="E6" s="78" t="s">
        <v>77</v>
      </c>
      <c r="F6" s="79" t="s">
        <v>76</v>
      </c>
      <c r="G6" s="80" t="s">
        <v>76</v>
      </c>
      <c r="H6" s="79" t="s">
        <v>75</v>
      </c>
      <c r="I6" s="78" t="s">
        <v>75</v>
      </c>
      <c r="J6" s="80" t="s">
        <v>75</v>
      </c>
      <c r="K6" s="79" t="s">
        <v>75</v>
      </c>
      <c r="L6" s="78" t="s">
        <v>75</v>
      </c>
      <c r="M6" s="78" t="s">
        <v>75</v>
      </c>
      <c r="N6" s="80" t="s">
        <v>75</v>
      </c>
      <c r="O6" s="78" t="s">
        <v>75</v>
      </c>
      <c r="P6" s="78" t="s">
        <v>75</v>
      </c>
      <c r="Q6" s="80" t="s">
        <v>75</v>
      </c>
      <c r="R6" s="11"/>
    </row>
    <row r="7" spans="1:19" x14ac:dyDescent="0.2">
      <c r="A7" s="21"/>
      <c r="C7" s="25"/>
      <c r="D7" s="26"/>
      <c r="E7" s="26"/>
      <c r="F7" s="27"/>
      <c r="G7" s="25"/>
      <c r="H7" s="27"/>
      <c r="I7" s="26"/>
      <c r="J7" s="25"/>
      <c r="K7" s="27"/>
      <c r="L7" s="26"/>
      <c r="M7" s="26"/>
      <c r="N7" s="25"/>
      <c r="O7" s="26"/>
      <c r="P7" s="26"/>
      <c r="Q7" s="25"/>
      <c r="R7" s="11"/>
    </row>
    <row r="8" spans="1:19" x14ac:dyDescent="0.2">
      <c r="A8" s="46" t="s">
        <v>2</v>
      </c>
      <c r="B8" s="52"/>
      <c r="C8" s="53"/>
      <c r="D8" s="54"/>
      <c r="E8" s="54"/>
      <c r="F8" s="55"/>
      <c r="G8" s="53"/>
      <c r="H8" s="55"/>
      <c r="I8" s="54"/>
      <c r="J8" s="53"/>
      <c r="K8" s="55"/>
      <c r="L8" s="54"/>
      <c r="M8" s="54"/>
      <c r="N8" s="53"/>
      <c r="O8" s="54"/>
      <c r="P8" s="54"/>
      <c r="Q8" s="53"/>
      <c r="R8" s="11"/>
    </row>
    <row r="9" spans="1:19" x14ac:dyDescent="0.2">
      <c r="A9" s="21" t="s">
        <v>74</v>
      </c>
      <c r="B9" s="1" t="s">
        <v>3</v>
      </c>
      <c r="C9" s="25" t="s">
        <v>1</v>
      </c>
      <c r="D9" s="33">
        <v>150</v>
      </c>
      <c r="E9" s="33">
        <v>150</v>
      </c>
      <c r="F9" s="81">
        <v>500</v>
      </c>
      <c r="G9" s="82">
        <v>500</v>
      </c>
      <c r="H9" s="81">
        <v>2200</v>
      </c>
      <c r="I9" s="33">
        <v>2200</v>
      </c>
      <c r="J9" s="82">
        <v>2200</v>
      </c>
      <c r="K9" s="81">
        <v>3600</v>
      </c>
      <c r="L9" s="33">
        <v>3600</v>
      </c>
      <c r="M9" s="33">
        <v>3600</v>
      </c>
      <c r="N9" s="82">
        <v>3600</v>
      </c>
      <c r="O9" s="33">
        <v>6000</v>
      </c>
      <c r="P9" s="33">
        <v>6000</v>
      </c>
      <c r="Q9" s="82">
        <v>6000</v>
      </c>
      <c r="R9" s="11"/>
    </row>
    <row r="10" spans="1:19" x14ac:dyDescent="0.2">
      <c r="A10" s="21" t="s">
        <v>31</v>
      </c>
      <c r="B10" s="1" t="s">
        <v>4</v>
      </c>
      <c r="C10" s="25" t="s">
        <v>5</v>
      </c>
      <c r="D10" s="33">
        <v>1750</v>
      </c>
      <c r="E10" s="33">
        <v>1830</v>
      </c>
      <c r="F10" s="81">
        <v>1840</v>
      </c>
      <c r="G10" s="82">
        <v>1910</v>
      </c>
      <c r="H10" s="81">
        <v>2250</v>
      </c>
      <c r="I10" s="33">
        <v>2690</v>
      </c>
      <c r="J10" s="82">
        <v>2970</v>
      </c>
      <c r="K10" s="81">
        <v>2010</v>
      </c>
      <c r="L10" s="33">
        <v>2240</v>
      </c>
      <c r="M10" s="33">
        <v>2550</v>
      </c>
      <c r="N10" s="82">
        <v>2720</v>
      </c>
      <c r="O10" s="33">
        <v>2080</v>
      </c>
      <c r="P10" s="33">
        <v>2440</v>
      </c>
      <c r="Q10" s="82">
        <v>2610</v>
      </c>
      <c r="R10" s="11"/>
    </row>
    <row r="11" spans="1:19" x14ac:dyDescent="0.2">
      <c r="A11" s="37" t="s">
        <v>40</v>
      </c>
      <c r="B11" s="23" t="s">
        <v>41</v>
      </c>
      <c r="C11" s="36" t="s">
        <v>16</v>
      </c>
      <c r="D11" s="83">
        <v>2</v>
      </c>
      <c r="E11" s="83">
        <v>2</v>
      </c>
      <c r="F11" s="84">
        <v>2</v>
      </c>
      <c r="G11" s="85">
        <v>2</v>
      </c>
      <c r="H11" s="84">
        <v>2</v>
      </c>
      <c r="I11" s="83">
        <v>2</v>
      </c>
      <c r="J11" s="85">
        <v>2</v>
      </c>
      <c r="K11" s="84">
        <v>2</v>
      </c>
      <c r="L11" s="83">
        <v>2</v>
      </c>
      <c r="M11" s="83">
        <v>2</v>
      </c>
      <c r="N11" s="85">
        <v>2</v>
      </c>
      <c r="O11" s="83">
        <v>2</v>
      </c>
      <c r="P11" s="83">
        <v>2</v>
      </c>
      <c r="Q11" s="85">
        <v>2</v>
      </c>
      <c r="R11" s="11"/>
    </row>
    <row r="12" spans="1:19" x14ac:dyDescent="0.2">
      <c r="A12" s="21"/>
      <c r="C12" s="25"/>
      <c r="D12" s="26"/>
      <c r="E12" s="26"/>
      <c r="F12" s="27"/>
      <c r="G12" s="25"/>
      <c r="H12" s="27"/>
      <c r="I12" s="26"/>
      <c r="J12" s="25"/>
      <c r="K12" s="27"/>
      <c r="L12" s="26"/>
      <c r="M12" s="26"/>
      <c r="N12" s="25"/>
      <c r="O12" s="26"/>
      <c r="P12" s="26"/>
      <c r="Q12" s="25"/>
      <c r="R12" s="11"/>
    </row>
    <row r="13" spans="1:19" x14ac:dyDescent="0.2">
      <c r="A13" s="46" t="s">
        <v>6</v>
      </c>
      <c r="B13" s="52"/>
      <c r="C13" s="53"/>
      <c r="D13" s="54"/>
      <c r="E13" s="54"/>
      <c r="F13" s="55"/>
      <c r="G13" s="53"/>
      <c r="H13" s="55"/>
      <c r="I13" s="54"/>
      <c r="J13" s="53"/>
      <c r="K13" s="55"/>
      <c r="L13" s="54"/>
      <c r="M13" s="54"/>
      <c r="N13" s="53"/>
      <c r="O13" s="54"/>
      <c r="P13" s="54"/>
      <c r="Q13" s="53"/>
      <c r="R13" s="11"/>
    </row>
    <row r="14" spans="1:19" x14ac:dyDescent="0.2">
      <c r="A14" s="21" t="s">
        <v>32</v>
      </c>
      <c r="B14" s="1" t="s">
        <v>7</v>
      </c>
      <c r="C14" s="25" t="s">
        <v>8</v>
      </c>
      <c r="D14" s="33">
        <v>2540</v>
      </c>
      <c r="E14" s="33">
        <v>2620</v>
      </c>
      <c r="F14" s="81">
        <v>1820</v>
      </c>
      <c r="G14" s="82">
        <v>1910</v>
      </c>
      <c r="H14" s="81">
        <v>1420</v>
      </c>
      <c r="I14" s="33">
        <v>1500</v>
      </c>
      <c r="J14" s="82">
        <v>1550</v>
      </c>
      <c r="K14" s="81">
        <v>1350</v>
      </c>
      <c r="L14" s="33">
        <v>1380</v>
      </c>
      <c r="M14" s="33">
        <v>1390</v>
      </c>
      <c r="N14" s="82">
        <v>1400</v>
      </c>
      <c r="O14" s="33">
        <v>1210</v>
      </c>
      <c r="P14" s="33">
        <v>1240</v>
      </c>
      <c r="Q14" s="82">
        <v>1230</v>
      </c>
      <c r="R14" s="11"/>
    </row>
    <row r="15" spans="1:19" x14ac:dyDescent="0.2">
      <c r="A15" s="21" t="s">
        <v>73</v>
      </c>
      <c r="B15" s="1" t="s">
        <v>9</v>
      </c>
      <c r="C15" s="25" t="s">
        <v>72</v>
      </c>
      <c r="D15" s="42">
        <f>MIN(1500000/(D9*D14),20%)</f>
        <v>0.2</v>
      </c>
      <c r="E15" s="42">
        <f>MIN(1500000/(E9*E14),20%)</f>
        <v>0.2</v>
      </c>
      <c r="F15" s="43">
        <f>MIN(1500000/(F9*F14),20%)</f>
        <v>0.2</v>
      </c>
      <c r="G15" s="41">
        <f>MIN(1500000/(G9*G14),20%)</f>
        <v>0.2</v>
      </c>
      <c r="H15" s="43">
        <v>0</v>
      </c>
      <c r="I15" s="42">
        <v>0</v>
      </c>
      <c r="J15" s="41">
        <v>0</v>
      </c>
      <c r="K15" s="43">
        <v>0</v>
      </c>
      <c r="L15" s="42">
        <v>0</v>
      </c>
      <c r="M15" s="42">
        <v>0</v>
      </c>
      <c r="N15" s="41">
        <v>0</v>
      </c>
      <c r="O15" s="42">
        <v>0</v>
      </c>
      <c r="P15" s="42">
        <v>0</v>
      </c>
      <c r="Q15" s="41">
        <v>0</v>
      </c>
      <c r="R15" s="11"/>
    </row>
    <row r="16" spans="1:19" x14ac:dyDescent="0.2">
      <c r="A16" s="21" t="s">
        <v>71</v>
      </c>
      <c r="B16" s="1" t="s">
        <v>50</v>
      </c>
      <c r="C16" s="25" t="s">
        <v>51</v>
      </c>
      <c r="D16" s="33">
        <v>2</v>
      </c>
      <c r="E16" s="33">
        <v>2</v>
      </c>
      <c r="F16" s="81">
        <v>2</v>
      </c>
      <c r="G16" s="82">
        <v>2</v>
      </c>
      <c r="H16" s="81">
        <v>2</v>
      </c>
      <c r="I16" s="33">
        <v>2</v>
      </c>
      <c r="J16" s="82">
        <v>2</v>
      </c>
      <c r="K16" s="81">
        <v>2</v>
      </c>
      <c r="L16" s="33">
        <v>2</v>
      </c>
      <c r="M16" s="33">
        <v>2</v>
      </c>
      <c r="N16" s="82">
        <v>2</v>
      </c>
      <c r="O16" s="33">
        <v>2</v>
      </c>
      <c r="P16" s="33">
        <v>2</v>
      </c>
      <c r="Q16" s="82">
        <v>2</v>
      </c>
      <c r="R16" s="11"/>
    </row>
    <row r="17" spans="1:19" x14ac:dyDescent="0.2">
      <c r="A17" s="37" t="s">
        <v>10</v>
      </c>
      <c r="B17" s="23" t="s">
        <v>11</v>
      </c>
      <c r="C17" s="36" t="s">
        <v>12</v>
      </c>
      <c r="D17" s="39">
        <v>76</v>
      </c>
      <c r="E17" s="39">
        <v>78</v>
      </c>
      <c r="F17" s="40">
        <v>54</v>
      </c>
      <c r="G17" s="38">
        <v>57</v>
      </c>
      <c r="H17" s="40">
        <v>42</v>
      </c>
      <c r="I17" s="39">
        <v>43</v>
      </c>
      <c r="J17" s="38">
        <v>45</v>
      </c>
      <c r="K17" s="40">
        <v>39</v>
      </c>
      <c r="L17" s="39">
        <v>40</v>
      </c>
      <c r="M17" s="39">
        <v>40</v>
      </c>
      <c r="N17" s="38">
        <v>41</v>
      </c>
      <c r="O17" s="39">
        <v>38</v>
      </c>
      <c r="P17" s="39">
        <v>38</v>
      </c>
      <c r="Q17" s="38">
        <v>39</v>
      </c>
      <c r="R17" s="11"/>
    </row>
    <row r="18" spans="1:19" x14ac:dyDescent="0.2">
      <c r="A18" s="21"/>
      <c r="C18" s="25"/>
      <c r="D18" s="26"/>
      <c r="E18" s="26"/>
      <c r="F18" s="27"/>
      <c r="G18" s="25"/>
      <c r="H18" s="27"/>
      <c r="I18" s="26"/>
      <c r="J18" s="25"/>
      <c r="K18" s="27"/>
      <c r="L18" s="26"/>
      <c r="M18" s="26"/>
      <c r="N18" s="25"/>
      <c r="O18" s="26"/>
      <c r="P18" s="26"/>
      <c r="Q18" s="25"/>
      <c r="R18" s="11"/>
    </row>
    <row r="19" spans="1:19" x14ac:dyDescent="0.2">
      <c r="A19" s="46" t="s">
        <v>28</v>
      </c>
      <c r="B19" s="52"/>
      <c r="C19" s="53"/>
      <c r="D19" s="54"/>
      <c r="E19" s="54"/>
      <c r="F19" s="55"/>
      <c r="G19" s="53"/>
      <c r="H19" s="55"/>
      <c r="I19" s="54"/>
      <c r="J19" s="53"/>
      <c r="K19" s="55"/>
      <c r="L19" s="54"/>
      <c r="M19" s="54"/>
      <c r="N19" s="53"/>
      <c r="O19" s="54"/>
      <c r="P19" s="54"/>
      <c r="Q19" s="53"/>
      <c r="R19" s="11"/>
    </row>
    <row r="20" spans="1:19" x14ac:dyDescent="0.2">
      <c r="A20" s="37" t="s">
        <v>10</v>
      </c>
      <c r="B20" s="23" t="s">
        <v>29</v>
      </c>
      <c r="C20" s="36" t="s">
        <v>30</v>
      </c>
      <c r="D20" s="86">
        <v>0.02</v>
      </c>
      <c r="E20" s="86">
        <v>0.02</v>
      </c>
      <c r="F20" s="87">
        <v>0.02</v>
      </c>
      <c r="G20" s="88">
        <v>0.02</v>
      </c>
      <c r="H20" s="87">
        <v>0.02</v>
      </c>
      <c r="I20" s="86">
        <v>0.02</v>
      </c>
      <c r="J20" s="88">
        <v>0.02</v>
      </c>
      <c r="K20" s="87">
        <v>0.02</v>
      </c>
      <c r="L20" s="86">
        <v>0.02</v>
      </c>
      <c r="M20" s="86">
        <v>0.02</v>
      </c>
      <c r="N20" s="88">
        <v>0.02</v>
      </c>
      <c r="O20" s="86">
        <v>0.02</v>
      </c>
      <c r="P20" s="86">
        <v>0.02</v>
      </c>
      <c r="Q20" s="88">
        <v>0.02</v>
      </c>
      <c r="R20" s="11"/>
    </row>
    <row r="21" spans="1:19" x14ac:dyDescent="0.2">
      <c r="A21" s="21"/>
      <c r="C21" s="25"/>
      <c r="D21" s="26"/>
      <c r="E21" s="26"/>
      <c r="F21" s="27"/>
      <c r="G21" s="25"/>
      <c r="H21" s="27"/>
      <c r="I21" s="26"/>
      <c r="J21" s="25"/>
      <c r="K21" s="27"/>
      <c r="L21" s="26"/>
      <c r="M21" s="26"/>
      <c r="N21" s="25"/>
      <c r="O21" s="26"/>
      <c r="P21" s="26"/>
      <c r="Q21" s="25"/>
      <c r="R21" s="11"/>
    </row>
    <row r="22" spans="1:19" x14ac:dyDescent="0.2">
      <c r="A22" s="46" t="s">
        <v>13</v>
      </c>
      <c r="B22" s="52"/>
      <c r="C22" s="53"/>
      <c r="D22" s="54"/>
      <c r="E22" s="54"/>
      <c r="F22" s="55"/>
      <c r="G22" s="53"/>
      <c r="H22" s="55"/>
      <c r="I22" s="54"/>
      <c r="J22" s="53"/>
      <c r="K22" s="55"/>
      <c r="L22" s="54"/>
      <c r="M22" s="54"/>
      <c r="N22" s="53"/>
      <c r="O22" s="54"/>
      <c r="P22" s="54"/>
      <c r="Q22" s="53"/>
      <c r="R22" s="11"/>
    </row>
    <row r="23" spans="1:19" x14ac:dyDescent="0.2">
      <c r="A23" s="21" t="s">
        <v>14</v>
      </c>
      <c r="B23" s="1" t="s">
        <v>15</v>
      </c>
      <c r="C23" s="16" t="s">
        <v>16</v>
      </c>
      <c r="D23" s="1">
        <v>20</v>
      </c>
      <c r="E23" s="1">
        <v>20</v>
      </c>
      <c r="F23" s="21">
        <v>20</v>
      </c>
      <c r="G23" s="16">
        <v>20</v>
      </c>
      <c r="H23" s="21">
        <v>20</v>
      </c>
      <c r="I23" s="1">
        <v>20</v>
      </c>
      <c r="J23" s="16">
        <v>20</v>
      </c>
      <c r="K23" s="21">
        <v>20</v>
      </c>
      <c r="L23" s="1">
        <v>20</v>
      </c>
      <c r="M23" s="1">
        <v>20</v>
      </c>
      <c r="N23" s="16">
        <v>20</v>
      </c>
      <c r="O23" s="1">
        <v>20</v>
      </c>
      <c r="P23" s="1">
        <v>20</v>
      </c>
      <c r="Q23" s="16">
        <v>20</v>
      </c>
      <c r="R23" s="11"/>
    </row>
    <row r="24" spans="1:19" x14ac:dyDescent="0.2">
      <c r="A24" s="21" t="s">
        <v>17</v>
      </c>
      <c r="B24" s="9" t="s">
        <v>18</v>
      </c>
      <c r="C24" s="16" t="s">
        <v>19</v>
      </c>
      <c r="D24" s="89">
        <v>0.2</v>
      </c>
      <c r="E24" s="89">
        <v>0.2</v>
      </c>
      <c r="F24" s="90">
        <v>0.2</v>
      </c>
      <c r="G24" s="91">
        <v>0.2</v>
      </c>
      <c r="H24" s="90">
        <v>0.2</v>
      </c>
      <c r="I24" s="89">
        <v>0.2</v>
      </c>
      <c r="J24" s="91">
        <v>0.2</v>
      </c>
      <c r="K24" s="90">
        <v>0.2</v>
      </c>
      <c r="L24" s="89">
        <v>0.2</v>
      </c>
      <c r="M24" s="89">
        <v>0.2</v>
      </c>
      <c r="N24" s="91">
        <v>0.2</v>
      </c>
      <c r="O24" s="89">
        <v>0.2</v>
      </c>
      <c r="P24" s="89">
        <v>0.2</v>
      </c>
      <c r="Q24" s="91">
        <v>0.2</v>
      </c>
      <c r="R24" s="11"/>
      <c r="S24" s="20"/>
    </row>
    <row r="25" spans="1:19" x14ac:dyDescent="0.2">
      <c r="A25" s="21" t="s">
        <v>20</v>
      </c>
      <c r="B25" s="1" t="s">
        <v>21</v>
      </c>
      <c r="C25" s="16" t="s">
        <v>19</v>
      </c>
      <c r="D25" s="92">
        <v>0.215</v>
      </c>
      <c r="E25" s="92">
        <v>0.215</v>
      </c>
      <c r="F25" s="93">
        <v>0.215</v>
      </c>
      <c r="G25" s="94">
        <v>0.215</v>
      </c>
      <c r="H25" s="93">
        <v>0.215</v>
      </c>
      <c r="I25" s="92">
        <v>0.215</v>
      </c>
      <c r="J25" s="94">
        <v>0.215</v>
      </c>
      <c r="K25" s="93">
        <v>0.215</v>
      </c>
      <c r="L25" s="92">
        <v>0.215</v>
      </c>
      <c r="M25" s="92">
        <v>0.215</v>
      </c>
      <c r="N25" s="94">
        <v>0.215</v>
      </c>
      <c r="O25" s="92">
        <v>0.215</v>
      </c>
      <c r="P25" s="92">
        <v>0.215</v>
      </c>
      <c r="Q25" s="94">
        <v>0.215</v>
      </c>
      <c r="R25" s="11"/>
      <c r="S25" s="35"/>
    </row>
    <row r="26" spans="1:19" x14ac:dyDescent="0.2">
      <c r="A26" s="21" t="s">
        <v>22</v>
      </c>
      <c r="B26" s="1" t="s">
        <v>23</v>
      </c>
      <c r="C26" s="16" t="s">
        <v>19</v>
      </c>
      <c r="D26" s="89">
        <v>0.02</v>
      </c>
      <c r="E26" s="89">
        <v>0.02</v>
      </c>
      <c r="F26" s="90">
        <v>0.02</v>
      </c>
      <c r="G26" s="91">
        <v>0.02</v>
      </c>
      <c r="H26" s="90">
        <v>0.02</v>
      </c>
      <c r="I26" s="89">
        <v>0.02</v>
      </c>
      <c r="J26" s="91">
        <v>0.02</v>
      </c>
      <c r="K26" s="90">
        <v>0.02</v>
      </c>
      <c r="L26" s="89">
        <v>0.02</v>
      </c>
      <c r="M26" s="89">
        <v>0.02</v>
      </c>
      <c r="N26" s="91">
        <v>0.02</v>
      </c>
      <c r="O26" s="89">
        <v>0.02</v>
      </c>
      <c r="P26" s="89">
        <v>0.02</v>
      </c>
      <c r="Q26" s="91">
        <v>0.02</v>
      </c>
      <c r="R26" s="11"/>
      <c r="S26" s="20"/>
    </row>
    <row r="27" spans="1:19" x14ac:dyDescent="0.2">
      <c r="A27" s="114" t="s">
        <v>70</v>
      </c>
      <c r="B27" s="115" t="s">
        <v>69</v>
      </c>
      <c r="C27" s="116" t="s">
        <v>19</v>
      </c>
      <c r="D27" s="117">
        <f t="shared" ref="D27:Q27" si="1">D24*D25+(1-D24)*D26</f>
        <v>5.9000000000000004E-2</v>
      </c>
      <c r="E27" s="117">
        <f t="shared" si="1"/>
        <v>5.9000000000000004E-2</v>
      </c>
      <c r="F27" s="118">
        <f t="shared" si="1"/>
        <v>5.9000000000000004E-2</v>
      </c>
      <c r="G27" s="119">
        <f t="shared" si="1"/>
        <v>5.9000000000000004E-2</v>
      </c>
      <c r="H27" s="118">
        <f t="shared" si="1"/>
        <v>5.9000000000000004E-2</v>
      </c>
      <c r="I27" s="117">
        <f t="shared" si="1"/>
        <v>5.9000000000000004E-2</v>
      </c>
      <c r="J27" s="119">
        <f t="shared" si="1"/>
        <v>5.9000000000000004E-2</v>
      </c>
      <c r="K27" s="118">
        <f t="shared" si="1"/>
        <v>5.9000000000000004E-2</v>
      </c>
      <c r="L27" s="117">
        <f t="shared" si="1"/>
        <v>5.9000000000000004E-2</v>
      </c>
      <c r="M27" s="117">
        <f t="shared" si="1"/>
        <v>5.9000000000000004E-2</v>
      </c>
      <c r="N27" s="119">
        <f t="shared" si="1"/>
        <v>5.9000000000000004E-2</v>
      </c>
      <c r="O27" s="117">
        <f t="shared" si="1"/>
        <v>5.9000000000000004E-2</v>
      </c>
      <c r="P27" s="117">
        <f t="shared" si="1"/>
        <v>5.9000000000000004E-2</v>
      </c>
      <c r="Q27" s="119">
        <f t="shared" si="1"/>
        <v>5.9000000000000004E-2</v>
      </c>
      <c r="R27" s="11"/>
      <c r="S27" s="34"/>
    </row>
    <row r="28" spans="1:19" x14ac:dyDescent="0.2">
      <c r="A28" s="21"/>
      <c r="C28" s="16"/>
      <c r="D28" s="26"/>
      <c r="E28" s="26"/>
      <c r="F28" s="27"/>
      <c r="G28" s="25"/>
      <c r="H28" s="27"/>
      <c r="I28" s="26"/>
      <c r="J28" s="25"/>
      <c r="K28" s="27"/>
      <c r="L28" s="26"/>
      <c r="M28" s="26"/>
      <c r="N28" s="25"/>
      <c r="Q28" s="16"/>
      <c r="R28" s="11"/>
    </row>
    <row r="29" spans="1:19" s="2" customFormat="1" x14ac:dyDescent="0.2">
      <c r="A29" s="60" t="s">
        <v>68</v>
      </c>
      <c r="B29" s="61" t="s">
        <v>67</v>
      </c>
      <c r="C29" s="62" t="s">
        <v>60</v>
      </c>
      <c r="D29" s="63">
        <v>153.30281327404796</v>
      </c>
      <c r="E29" s="63">
        <v>150.96660233206902</v>
      </c>
      <c r="F29" s="64">
        <v>104.18344580451945</v>
      </c>
      <c r="G29" s="65">
        <v>105.53033907035133</v>
      </c>
      <c r="H29" s="64">
        <v>76.425477832763391</v>
      </c>
      <c r="I29" s="63">
        <v>66.931603266270045</v>
      </c>
      <c r="J29" s="65">
        <v>62.865587437724258</v>
      </c>
      <c r="K29" s="64">
        <v>80.792309889609825</v>
      </c>
      <c r="L29" s="63">
        <v>74.177376982171097</v>
      </c>
      <c r="M29" s="63">
        <v>65.498864964777852</v>
      </c>
      <c r="N29" s="65">
        <v>62.15342822863618</v>
      </c>
      <c r="O29" s="66">
        <v>71.68998456482953</v>
      </c>
      <c r="P29" s="66">
        <v>62.176029325904182</v>
      </c>
      <c r="Q29" s="67">
        <v>58.243359477652334</v>
      </c>
      <c r="R29" s="12"/>
    </row>
    <row r="30" spans="1:19" x14ac:dyDescent="0.2">
      <c r="A30" s="21"/>
      <c r="C30" s="16"/>
      <c r="D30" s="26"/>
      <c r="E30" s="26"/>
      <c r="F30" s="27"/>
      <c r="G30" s="25"/>
      <c r="H30" s="27"/>
      <c r="I30" s="26"/>
      <c r="J30" s="25"/>
      <c r="K30" s="27"/>
      <c r="L30" s="26"/>
      <c r="M30" s="26"/>
      <c r="N30" s="25"/>
      <c r="Q30" s="16"/>
      <c r="R30" s="11"/>
    </row>
    <row r="31" spans="1:19" x14ac:dyDescent="0.2">
      <c r="A31" s="46" t="s">
        <v>66</v>
      </c>
      <c r="B31" s="52"/>
      <c r="C31" s="56"/>
      <c r="D31" s="54"/>
      <c r="E31" s="54"/>
      <c r="F31" s="55"/>
      <c r="G31" s="53"/>
      <c r="H31" s="55"/>
      <c r="I31" s="54"/>
      <c r="J31" s="53"/>
      <c r="K31" s="55"/>
      <c r="L31" s="54"/>
      <c r="M31" s="54"/>
      <c r="N31" s="53"/>
      <c r="O31" s="52"/>
      <c r="P31" s="52"/>
      <c r="Q31" s="56"/>
      <c r="R31" s="11"/>
    </row>
    <row r="32" spans="1:19" x14ac:dyDescent="0.2">
      <c r="A32" s="21" t="s">
        <v>42</v>
      </c>
      <c r="B32" s="1" t="s">
        <v>43</v>
      </c>
      <c r="C32" s="16" t="s">
        <v>0</v>
      </c>
      <c r="D32" s="33">
        <v>2026</v>
      </c>
      <c r="E32" s="32">
        <v>2026</v>
      </c>
      <c r="F32" s="33">
        <v>2026</v>
      </c>
      <c r="G32" s="32">
        <v>2026</v>
      </c>
      <c r="H32" s="33">
        <v>2026</v>
      </c>
      <c r="I32" s="33">
        <v>2026</v>
      </c>
      <c r="J32" s="32">
        <v>2026</v>
      </c>
      <c r="K32" s="33">
        <v>2026</v>
      </c>
      <c r="L32" s="33">
        <v>2026</v>
      </c>
      <c r="M32" s="33">
        <v>2026</v>
      </c>
      <c r="N32" s="32">
        <v>2026</v>
      </c>
      <c r="O32" s="3">
        <v>2026</v>
      </c>
      <c r="P32" s="3">
        <v>2026</v>
      </c>
      <c r="Q32" s="31">
        <v>2026</v>
      </c>
      <c r="R32" s="11"/>
    </row>
    <row r="33" spans="1:90" x14ac:dyDescent="0.2">
      <c r="A33" s="133" t="s">
        <v>112</v>
      </c>
      <c r="B33" s="1" t="s">
        <v>44</v>
      </c>
      <c r="C33" s="16" t="s">
        <v>27</v>
      </c>
      <c r="D33" s="30">
        <v>111.55</v>
      </c>
      <c r="E33" s="29">
        <v>111.55</v>
      </c>
      <c r="F33" s="30">
        <v>111.55</v>
      </c>
      <c r="G33" s="29">
        <v>111.55</v>
      </c>
      <c r="H33" s="30">
        <v>111.55</v>
      </c>
      <c r="I33" s="30">
        <v>111.55</v>
      </c>
      <c r="J33" s="29">
        <v>111.55</v>
      </c>
      <c r="K33" s="30">
        <v>111.55</v>
      </c>
      <c r="L33" s="30">
        <v>111.55</v>
      </c>
      <c r="M33" s="30">
        <v>111.55</v>
      </c>
      <c r="N33" s="29">
        <v>111.55</v>
      </c>
      <c r="O33" s="8">
        <v>111.55</v>
      </c>
      <c r="P33" s="8">
        <v>111.55</v>
      </c>
      <c r="Q33" s="28">
        <v>111.55</v>
      </c>
      <c r="R33" s="11"/>
    </row>
    <row r="34" spans="1:90" x14ac:dyDescent="0.2">
      <c r="A34" s="21" t="s">
        <v>65</v>
      </c>
      <c r="B34" s="9" t="s">
        <v>24</v>
      </c>
      <c r="C34" s="16" t="s">
        <v>19</v>
      </c>
      <c r="D34" s="95">
        <v>0.122</v>
      </c>
      <c r="E34" s="95">
        <v>0.122</v>
      </c>
      <c r="F34" s="96">
        <v>0.122</v>
      </c>
      <c r="G34" s="97">
        <v>0.122</v>
      </c>
      <c r="H34" s="96">
        <v>0.122</v>
      </c>
      <c r="I34" s="95">
        <v>0.122</v>
      </c>
      <c r="J34" s="97">
        <v>0.122</v>
      </c>
      <c r="K34" s="96">
        <v>0.122</v>
      </c>
      <c r="L34" s="95">
        <v>0.122</v>
      </c>
      <c r="M34" s="95">
        <v>0.122</v>
      </c>
      <c r="N34" s="97">
        <v>0.122</v>
      </c>
      <c r="O34" s="92">
        <v>0.122</v>
      </c>
      <c r="P34" s="92">
        <v>0.122</v>
      </c>
      <c r="Q34" s="94">
        <v>0.122</v>
      </c>
      <c r="R34" s="11"/>
      <c r="S34" s="4"/>
    </row>
    <row r="35" spans="1:90" x14ac:dyDescent="0.2">
      <c r="A35" s="18" t="s">
        <v>45</v>
      </c>
      <c r="B35" s="1" t="s">
        <v>46</v>
      </c>
      <c r="C35" s="16" t="s">
        <v>27</v>
      </c>
      <c r="D35" s="98">
        <v>0.81</v>
      </c>
      <c r="E35" s="98">
        <v>0.81</v>
      </c>
      <c r="F35" s="99">
        <v>0.81</v>
      </c>
      <c r="G35" s="100">
        <v>0.81</v>
      </c>
      <c r="H35" s="99">
        <v>0.81</v>
      </c>
      <c r="I35" s="98">
        <v>0.81</v>
      </c>
      <c r="J35" s="100">
        <v>0.81</v>
      </c>
      <c r="K35" s="99">
        <v>0.81</v>
      </c>
      <c r="L35" s="98">
        <v>0.81</v>
      </c>
      <c r="M35" s="98">
        <v>0.81</v>
      </c>
      <c r="N35" s="100">
        <v>0.81</v>
      </c>
      <c r="O35" s="101">
        <v>0.81</v>
      </c>
      <c r="P35" s="101">
        <v>0.81</v>
      </c>
      <c r="Q35" s="102">
        <v>0.81</v>
      </c>
      <c r="R35" s="11"/>
    </row>
    <row r="36" spans="1:90" x14ac:dyDescent="0.2">
      <c r="A36" s="24" t="s">
        <v>25</v>
      </c>
      <c r="B36" s="23" t="s">
        <v>26</v>
      </c>
      <c r="C36" s="22" t="s">
        <v>27</v>
      </c>
      <c r="D36" s="103">
        <v>1.5</v>
      </c>
      <c r="E36" s="103">
        <v>1.5</v>
      </c>
      <c r="F36" s="104">
        <v>0.75</v>
      </c>
      <c r="G36" s="105">
        <v>0.75</v>
      </c>
      <c r="H36" s="104">
        <v>0.25</v>
      </c>
      <c r="I36" s="103">
        <v>0.25</v>
      </c>
      <c r="J36" s="105">
        <v>0.25</v>
      </c>
      <c r="K36" s="104">
        <v>0.25</v>
      </c>
      <c r="L36" s="103">
        <v>0.25</v>
      </c>
      <c r="M36" s="103">
        <v>0.25</v>
      </c>
      <c r="N36" s="105">
        <v>0.25</v>
      </c>
      <c r="O36" s="106">
        <v>0.25</v>
      </c>
      <c r="P36" s="106">
        <v>0.25</v>
      </c>
      <c r="Q36" s="107">
        <v>0.25</v>
      </c>
      <c r="R36" s="11"/>
      <c r="S36" s="4"/>
    </row>
    <row r="37" spans="1:90" x14ac:dyDescent="0.2">
      <c r="A37" s="21"/>
      <c r="C37" s="16"/>
      <c r="F37" s="21"/>
      <c r="G37" s="16"/>
      <c r="H37" s="21"/>
      <c r="J37" s="16"/>
      <c r="K37" s="21"/>
      <c r="N37" s="16"/>
      <c r="Q37" s="16"/>
      <c r="R37" s="11"/>
    </row>
    <row r="38" spans="1:90" s="2" customFormat="1" ht="18" x14ac:dyDescent="0.25">
      <c r="A38" s="46" t="s">
        <v>64</v>
      </c>
      <c r="B38" s="47" t="s">
        <v>63</v>
      </c>
      <c r="C38" s="48" t="s">
        <v>60</v>
      </c>
      <c r="D38" s="72">
        <f t="shared" ref="D38:Q38" si="2">D33*(1-D34)+D35-D36</f>
        <v>97.250900000000001</v>
      </c>
      <c r="E38" s="72">
        <f t="shared" si="2"/>
        <v>97.250900000000001</v>
      </c>
      <c r="F38" s="73">
        <f t="shared" si="2"/>
        <v>98.000900000000001</v>
      </c>
      <c r="G38" s="74">
        <f t="shared" si="2"/>
        <v>98.000900000000001</v>
      </c>
      <c r="H38" s="73">
        <f t="shared" si="2"/>
        <v>98.500900000000001</v>
      </c>
      <c r="I38" s="72">
        <f t="shared" si="2"/>
        <v>98.500900000000001</v>
      </c>
      <c r="J38" s="74">
        <f t="shared" si="2"/>
        <v>98.500900000000001</v>
      </c>
      <c r="K38" s="73">
        <f t="shared" si="2"/>
        <v>98.500900000000001</v>
      </c>
      <c r="L38" s="72">
        <f t="shared" si="2"/>
        <v>98.500900000000001</v>
      </c>
      <c r="M38" s="72">
        <f t="shared" si="2"/>
        <v>98.500900000000001</v>
      </c>
      <c r="N38" s="74">
        <f t="shared" si="2"/>
        <v>98.500900000000001</v>
      </c>
      <c r="O38" s="72">
        <f t="shared" si="2"/>
        <v>98.500900000000001</v>
      </c>
      <c r="P38" s="72">
        <f t="shared" si="2"/>
        <v>98.500900000000001</v>
      </c>
      <c r="Q38" s="74">
        <f t="shared" si="2"/>
        <v>98.500900000000001</v>
      </c>
      <c r="R38" s="12"/>
    </row>
    <row r="39" spans="1:90" x14ac:dyDescent="0.2">
      <c r="A39" s="21"/>
      <c r="C39" s="16"/>
      <c r="F39" s="21"/>
      <c r="G39" s="16"/>
      <c r="H39" s="21"/>
      <c r="J39" s="16"/>
      <c r="K39" s="21"/>
      <c r="N39" s="16"/>
      <c r="Q39" s="16"/>
      <c r="R39" s="11"/>
      <c r="S39" s="20"/>
    </row>
    <row r="40" spans="1:90" s="19" customFormat="1" x14ac:dyDescent="0.2">
      <c r="A40" s="122" t="s">
        <v>62</v>
      </c>
      <c r="B40" s="123" t="s">
        <v>61</v>
      </c>
      <c r="C40" s="124" t="s">
        <v>60</v>
      </c>
      <c r="D40" s="125">
        <f t="shared" ref="D40:Q40" si="3">D29-D38</f>
        <v>56.051913274047962</v>
      </c>
      <c r="E40" s="125">
        <f t="shared" si="3"/>
        <v>53.715702332069014</v>
      </c>
      <c r="F40" s="126">
        <f t="shared" si="3"/>
        <v>6.1825458045194495</v>
      </c>
      <c r="G40" s="127">
        <f t="shared" si="3"/>
        <v>7.5294390703513301</v>
      </c>
      <c r="H40" s="126">
        <f t="shared" si="3"/>
        <v>-22.07542216723661</v>
      </c>
      <c r="I40" s="125">
        <f t="shared" si="3"/>
        <v>-31.569296733729956</v>
      </c>
      <c r="J40" s="127">
        <f t="shared" si="3"/>
        <v>-35.635312562275743</v>
      </c>
      <c r="K40" s="126">
        <f t="shared" si="3"/>
        <v>-17.708590110390176</v>
      </c>
      <c r="L40" s="125">
        <f t="shared" si="3"/>
        <v>-24.323523017828904</v>
      </c>
      <c r="M40" s="125">
        <f t="shared" si="3"/>
        <v>-33.00203503522215</v>
      </c>
      <c r="N40" s="127">
        <f t="shared" si="3"/>
        <v>-36.347471771363821</v>
      </c>
      <c r="O40" s="125">
        <f t="shared" si="3"/>
        <v>-26.810915435170472</v>
      </c>
      <c r="P40" s="125">
        <f t="shared" si="3"/>
        <v>-36.32487067409582</v>
      </c>
      <c r="Q40" s="127">
        <f t="shared" si="3"/>
        <v>-40.257540522347668</v>
      </c>
      <c r="R40" s="57"/>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row>
    <row r="41" spans="1:90" s="121" customFormat="1" ht="18" x14ac:dyDescent="0.25">
      <c r="A41" s="18" t="s">
        <v>59</v>
      </c>
      <c r="B41" s="1" t="s">
        <v>111</v>
      </c>
      <c r="C41" s="16" t="s">
        <v>58</v>
      </c>
      <c r="D41" s="101">
        <v>67.069999999999993</v>
      </c>
      <c r="E41" s="101">
        <v>67.069999999999993</v>
      </c>
      <c r="F41" s="101">
        <v>67.069999999999993</v>
      </c>
      <c r="G41" s="101">
        <v>67.069999999999993</v>
      </c>
      <c r="H41" s="120">
        <v>67.069999999999993</v>
      </c>
      <c r="I41" s="101">
        <v>67.069999999999993</v>
      </c>
      <c r="J41" s="102">
        <v>67.069999999999993</v>
      </c>
      <c r="K41" s="120">
        <v>67.069999999999993</v>
      </c>
      <c r="L41" s="101">
        <v>67.069999999999993</v>
      </c>
      <c r="M41" s="101">
        <v>67.069999999999993</v>
      </c>
      <c r="N41" s="102">
        <v>67.069999999999993</v>
      </c>
      <c r="O41" s="120">
        <v>67.069999999999993</v>
      </c>
      <c r="P41" s="101">
        <v>67.069999999999993</v>
      </c>
      <c r="Q41" s="102">
        <v>67.069999999999993</v>
      </c>
      <c r="R41" s="1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row>
    <row r="42" spans="1:90" s="19" customFormat="1" x14ac:dyDescent="0.2">
      <c r="A42" s="128" t="s">
        <v>57</v>
      </c>
      <c r="B42" s="129" t="s">
        <v>56</v>
      </c>
      <c r="C42" s="124" t="s">
        <v>53</v>
      </c>
      <c r="D42" s="130">
        <f t="shared" ref="D42:Q42" si="4">D40/D41</f>
        <v>0.83572257751674317</v>
      </c>
      <c r="E42" s="130">
        <f t="shared" si="4"/>
        <v>0.80089014957609994</v>
      </c>
      <c r="F42" s="131">
        <f t="shared" si="4"/>
        <v>9.2180495072602509E-2</v>
      </c>
      <c r="G42" s="132">
        <f t="shared" si="4"/>
        <v>0.1122623985440783</v>
      </c>
      <c r="H42" s="131">
        <f t="shared" si="4"/>
        <v>-0.32914003529501434</v>
      </c>
      <c r="I42" s="130">
        <f t="shared" si="4"/>
        <v>-0.47069176582272193</v>
      </c>
      <c r="J42" s="132">
        <f t="shared" si="4"/>
        <v>-0.5313152312848628</v>
      </c>
      <c r="K42" s="131">
        <f t="shared" si="4"/>
        <v>-0.26403146131489752</v>
      </c>
      <c r="L42" s="130">
        <f t="shared" si="4"/>
        <v>-0.36265875977082013</v>
      </c>
      <c r="M42" s="130">
        <f t="shared" si="4"/>
        <v>-0.49205360124082531</v>
      </c>
      <c r="N42" s="132">
        <f t="shared" si="4"/>
        <v>-0.54193337962373378</v>
      </c>
      <c r="O42" s="130">
        <f t="shared" si="4"/>
        <v>-0.39974527262815679</v>
      </c>
      <c r="P42" s="130">
        <f t="shared" si="4"/>
        <v>-0.54159640188006297</v>
      </c>
      <c r="Q42" s="132">
        <f t="shared" si="4"/>
        <v>-0.60023170601383136</v>
      </c>
      <c r="R42" s="57"/>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row>
    <row r="43" spans="1:90" x14ac:dyDescent="0.2">
      <c r="A43" s="18"/>
      <c r="B43" s="17"/>
      <c r="C43" s="16"/>
      <c r="D43" s="14"/>
      <c r="E43" s="14"/>
      <c r="F43" s="15"/>
      <c r="G43" s="13"/>
      <c r="H43" s="15"/>
      <c r="I43" s="14"/>
      <c r="J43" s="13"/>
      <c r="K43" s="15"/>
      <c r="L43" s="14"/>
      <c r="M43" s="14"/>
      <c r="N43" s="13"/>
      <c r="O43" s="14"/>
      <c r="P43" s="14"/>
      <c r="Q43" s="13"/>
      <c r="R43" s="11"/>
    </row>
    <row r="44" spans="1:90" s="2" customFormat="1" x14ac:dyDescent="0.2">
      <c r="A44" s="68" t="s">
        <v>55</v>
      </c>
      <c r="B44" s="69" t="s">
        <v>54</v>
      </c>
      <c r="C44" s="62" t="s">
        <v>53</v>
      </c>
      <c r="D44" s="70">
        <f t="shared" ref="D44:Q44" si="5">MIN(2.5,MAX(0,D42))</f>
        <v>0.83572257751674317</v>
      </c>
      <c r="E44" s="70">
        <f t="shared" si="5"/>
        <v>0.80089014957609994</v>
      </c>
      <c r="F44" s="70">
        <f t="shared" si="5"/>
        <v>9.2180495072602509E-2</v>
      </c>
      <c r="G44" s="70">
        <f t="shared" si="5"/>
        <v>0.1122623985440783</v>
      </c>
      <c r="H44" s="70">
        <f t="shared" si="5"/>
        <v>0</v>
      </c>
      <c r="I44" s="70">
        <f t="shared" si="5"/>
        <v>0</v>
      </c>
      <c r="J44" s="70">
        <f t="shared" si="5"/>
        <v>0</v>
      </c>
      <c r="K44" s="70">
        <f t="shared" si="5"/>
        <v>0</v>
      </c>
      <c r="L44" s="70">
        <f t="shared" si="5"/>
        <v>0</v>
      </c>
      <c r="M44" s="70">
        <f t="shared" si="5"/>
        <v>0</v>
      </c>
      <c r="N44" s="70">
        <f t="shared" si="5"/>
        <v>0</v>
      </c>
      <c r="O44" s="70">
        <f t="shared" si="5"/>
        <v>0</v>
      </c>
      <c r="P44" s="70">
        <f t="shared" si="5"/>
        <v>0</v>
      </c>
      <c r="Q44" s="71">
        <f t="shared" si="5"/>
        <v>0</v>
      </c>
      <c r="R44" s="12"/>
    </row>
    <row r="45" spans="1:90" x14ac:dyDescent="0.2">
      <c r="R45" s="11"/>
    </row>
  </sheetData>
  <pageMargins left="0.7" right="0.7" top="0.75" bottom="0.75" header="0.3" footer="0.3"/>
  <pageSetup paperSize="9" scale="41"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B0901-DA4B-9543-ABBD-2783586AFC50}">
  <sheetPr>
    <tabColor theme="0" tint="-0.499984740745262"/>
    <pageSetUpPr fitToPage="1"/>
  </sheetPr>
  <dimension ref="A1:U35"/>
  <sheetViews>
    <sheetView zoomScale="158" zoomScaleNormal="60" workbookViewId="0">
      <selection sqref="A1:F1"/>
    </sheetView>
  </sheetViews>
  <sheetFormatPr baseColWidth="10" defaultColWidth="10.6640625" defaultRowHeight="16" x14ac:dyDescent="0.2"/>
  <cols>
    <col min="1" max="1" width="53.5" style="59" customWidth="1"/>
    <col min="2" max="2" width="20.33203125" style="59" customWidth="1"/>
    <col min="3" max="3" width="17.6640625" style="59" customWidth="1"/>
    <col min="4" max="6" width="13.83203125" style="59" customWidth="1"/>
    <col min="7" max="7" width="4.1640625" style="59" customWidth="1"/>
    <col min="8" max="8" width="10.6640625" style="108" customWidth="1"/>
    <col min="9" max="16384" width="10.6640625" style="59"/>
  </cols>
  <sheetData>
    <row r="1" spans="1:21" ht="117" customHeight="1" x14ac:dyDescent="0.2">
      <c r="A1" s="138" t="s">
        <v>113</v>
      </c>
      <c r="B1" s="138"/>
      <c r="C1" s="138"/>
      <c r="D1" s="138"/>
      <c r="E1" s="138"/>
      <c r="F1" s="138"/>
    </row>
    <row r="2" spans="1:21" ht="51" customHeight="1" x14ac:dyDescent="0.2"/>
    <row r="3" spans="1:21" x14ac:dyDescent="0.2">
      <c r="A3" s="109"/>
      <c r="D3" s="110"/>
      <c r="H3" s="59"/>
      <c r="I3" s="139"/>
      <c r="J3" s="140"/>
      <c r="K3" s="140"/>
      <c r="L3" s="140"/>
      <c r="M3" s="140"/>
      <c r="N3" s="140"/>
      <c r="O3" s="140"/>
      <c r="P3" s="140"/>
      <c r="Q3" s="140"/>
      <c r="R3" s="140"/>
      <c r="S3" s="140"/>
      <c r="T3" s="140"/>
      <c r="U3" s="140"/>
    </row>
    <row r="4" spans="1:21" x14ac:dyDescent="0.2">
      <c r="H4" s="59"/>
    </row>
    <row r="5" spans="1:21" x14ac:dyDescent="0.2">
      <c r="H5" s="59"/>
    </row>
    <row r="6" spans="1:21" x14ac:dyDescent="0.2">
      <c r="H6" s="59"/>
    </row>
    <row r="7" spans="1:21" x14ac:dyDescent="0.2">
      <c r="H7" s="59"/>
    </row>
    <row r="8" spans="1:21" x14ac:dyDescent="0.2">
      <c r="H8" s="59"/>
    </row>
    <row r="9" spans="1:21" x14ac:dyDescent="0.2">
      <c r="H9" s="59"/>
    </row>
    <row r="10" spans="1:21" x14ac:dyDescent="0.2">
      <c r="H10" s="59"/>
    </row>
    <row r="11" spans="1:21" x14ac:dyDescent="0.2">
      <c r="H11" s="59"/>
    </row>
    <row r="12" spans="1:21" x14ac:dyDescent="0.2">
      <c r="H12" s="59"/>
    </row>
    <row r="13" spans="1:21" x14ac:dyDescent="0.2">
      <c r="H13" s="59"/>
    </row>
    <row r="14" spans="1:21" x14ac:dyDescent="0.2">
      <c r="H14" s="59"/>
    </row>
    <row r="15" spans="1:21" x14ac:dyDescent="0.2">
      <c r="H15" s="59"/>
    </row>
    <row r="16" spans="1:21" x14ac:dyDescent="0.2">
      <c r="H16" s="59"/>
    </row>
    <row r="17" spans="8:8" x14ac:dyDescent="0.2">
      <c r="H17" s="59"/>
    </row>
    <row r="18" spans="8:8" x14ac:dyDescent="0.2">
      <c r="H18" s="59"/>
    </row>
    <row r="19" spans="8:8" x14ac:dyDescent="0.2">
      <c r="H19" s="59"/>
    </row>
    <row r="20" spans="8:8" x14ac:dyDescent="0.2">
      <c r="H20" s="59"/>
    </row>
    <row r="21" spans="8:8" x14ac:dyDescent="0.2">
      <c r="H21" s="59"/>
    </row>
    <row r="22" spans="8:8" x14ac:dyDescent="0.2">
      <c r="H22" s="59"/>
    </row>
    <row r="23" spans="8:8" x14ac:dyDescent="0.2">
      <c r="H23" s="59"/>
    </row>
    <row r="24" spans="8:8" x14ac:dyDescent="0.2">
      <c r="H24" s="59"/>
    </row>
    <row r="25" spans="8:8" x14ac:dyDescent="0.2">
      <c r="H25" s="59"/>
    </row>
    <row r="26" spans="8:8" x14ac:dyDescent="0.2">
      <c r="H26" s="59"/>
    </row>
    <row r="27" spans="8:8" x14ac:dyDescent="0.2">
      <c r="H27" s="59"/>
    </row>
    <row r="28" spans="8:8" x14ac:dyDescent="0.2">
      <c r="H28" s="59"/>
    </row>
    <row r="29" spans="8:8" x14ac:dyDescent="0.2">
      <c r="H29" s="59"/>
    </row>
    <row r="30" spans="8:8" x14ac:dyDescent="0.2">
      <c r="H30" s="59"/>
    </row>
    <row r="31" spans="8:8" x14ac:dyDescent="0.2">
      <c r="H31" s="59"/>
    </row>
    <row r="32" spans="8:8" x14ac:dyDescent="0.2">
      <c r="H32" s="59"/>
    </row>
    <row r="33" spans="8:8" x14ac:dyDescent="0.2">
      <c r="H33" s="59"/>
    </row>
    <row r="34" spans="8:8" x14ac:dyDescent="0.2">
      <c r="H34" s="59"/>
    </row>
    <row r="35" spans="8:8" x14ac:dyDescent="0.2">
      <c r="H35" s="59"/>
    </row>
  </sheetData>
  <mergeCells count="2">
    <mergeCell ref="A1:F1"/>
    <mergeCell ref="I3:U3"/>
  </mergeCells>
  <pageMargins left="0.7" right="0.7" top="0.75" bottom="0.75" header="0.3" footer="0.3"/>
  <pageSetup paperSize="9" scale="7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C16FC-9DF1-A842-AF1F-091CA658D531}">
  <sheetPr>
    <tabColor theme="0" tint="-0.499984740745262"/>
    <pageSetUpPr fitToPage="1"/>
  </sheetPr>
  <dimension ref="A1:H12"/>
  <sheetViews>
    <sheetView zoomScale="182" zoomScaleNormal="70" workbookViewId="0">
      <selection sqref="A1:F1"/>
    </sheetView>
  </sheetViews>
  <sheetFormatPr baseColWidth="10" defaultColWidth="10.6640625" defaultRowHeight="16" outlineLevelCol="1" x14ac:dyDescent="0.2"/>
  <cols>
    <col min="1" max="1" width="53.5" style="59" customWidth="1"/>
    <col min="2" max="2" width="20.33203125" style="59" customWidth="1"/>
    <col min="3" max="3" width="17.6640625" style="59" customWidth="1"/>
    <col min="4" max="6" width="13.83203125" style="59" customWidth="1"/>
    <col min="7" max="7" width="4.1640625" style="59" customWidth="1"/>
    <col min="8" max="8" width="10.6640625" style="108" customWidth="1" outlineLevel="1"/>
    <col min="9" max="16384" width="10.6640625" style="59"/>
  </cols>
  <sheetData>
    <row r="1" spans="1:8" ht="119.25" customHeight="1" x14ac:dyDescent="0.2">
      <c r="A1" s="138" t="s">
        <v>114</v>
      </c>
      <c r="B1" s="141"/>
      <c r="C1" s="141"/>
      <c r="D1" s="141"/>
      <c r="E1" s="141"/>
      <c r="F1" s="141"/>
    </row>
    <row r="2" spans="1:8" ht="50.25" customHeight="1" x14ac:dyDescent="0.2"/>
    <row r="3" spans="1:8" x14ac:dyDescent="0.2">
      <c r="H3" s="59"/>
    </row>
    <row r="4" spans="1:8" x14ac:dyDescent="0.2">
      <c r="H4" s="59"/>
    </row>
    <row r="5" spans="1:8" x14ac:dyDescent="0.2">
      <c r="H5" s="59"/>
    </row>
    <row r="6" spans="1:8" x14ac:dyDescent="0.2">
      <c r="H6" s="59"/>
    </row>
    <row r="7" spans="1:8" x14ac:dyDescent="0.2">
      <c r="H7" s="59"/>
    </row>
    <row r="8" spans="1:8" x14ac:dyDescent="0.2">
      <c r="H8" s="59"/>
    </row>
    <row r="9" spans="1:8" x14ac:dyDescent="0.2">
      <c r="H9" s="59"/>
    </row>
    <row r="10" spans="1:8" x14ac:dyDescent="0.2">
      <c r="H10" s="59"/>
    </row>
    <row r="11" spans="1:8" x14ac:dyDescent="0.2">
      <c r="H11" s="59"/>
    </row>
    <row r="12" spans="1:8" x14ac:dyDescent="0.2">
      <c r="H12" s="59"/>
    </row>
  </sheetData>
  <mergeCells count="1">
    <mergeCell ref="A1:F1"/>
  </mergeCells>
  <pageMargins left="0.7" right="0.7" top="0.75" bottom="0.75" header="0.3" footer="0.3"/>
  <pageSetup paperSize="9" scale="7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2020712-424a-4400-ad0c-f33a0c7e775a">
      <Terms xmlns="http://schemas.microsoft.com/office/infopath/2007/PartnerControls"/>
    </lcf76f155ced4ddcb4097134ff3c332f>
    <TaxCatchAll xmlns="f4ba004b-9e9a-49ed-84ff-f3311c109b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D29A71B5D5B2B48B49BBE91151F5979" ma:contentTypeVersion="16" ma:contentTypeDescription="Crée un document." ma:contentTypeScope="" ma:versionID="00514a24a882412b399c8dec4501a811">
  <xsd:schema xmlns:xsd="http://www.w3.org/2001/XMLSchema" xmlns:xs="http://www.w3.org/2001/XMLSchema" xmlns:p="http://schemas.microsoft.com/office/2006/metadata/properties" xmlns:ns2="d2020712-424a-4400-ad0c-f33a0c7e775a" xmlns:ns3="f4ba004b-9e9a-49ed-84ff-f3311c109b55" targetNamespace="http://schemas.microsoft.com/office/2006/metadata/properties" ma:root="true" ma:fieldsID="61b18f1b7356054b92bf7bf69deccf14" ns2:_="" ns3:_="">
    <xsd:import namespace="d2020712-424a-4400-ad0c-f33a0c7e775a"/>
    <xsd:import namespace="f4ba004b-9e9a-49ed-84ff-f3311c109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020712-424a-4400-ad0c-f33a0c7e77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2b25aefb-3ccf-4420-aa52-1b1f9aaaf22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4ba004b-9e9a-49ed-84ff-f3311c109b55"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e4c5b73a-2937-480a-bae2-8275f29a8db1}" ma:internalName="TaxCatchAll" ma:showField="CatchAllData" ma:web="f4ba004b-9e9a-49ed-84ff-f3311c109b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4C9290-D2DF-4B3E-86E3-4FE0D39CCA9C}">
  <ds:schemaRefs>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purl.org/dc/elements/1.1/"/>
    <ds:schemaRef ds:uri="d2020712-424a-4400-ad0c-f33a0c7e775a"/>
    <ds:schemaRef ds:uri="http://purl.org/dc/dcmitype/"/>
    <ds:schemaRef ds:uri="http://schemas.microsoft.com/office/infopath/2007/PartnerControls"/>
    <ds:schemaRef ds:uri="f4ba004b-9e9a-49ed-84ff-f3311c109b55"/>
    <ds:schemaRef ds:uri="http://purl.org/dc/terms/"/>
  </ds:schemaRefs>
</ds:datastoreItem>
</file>

<file path=customXml/itemProps2.xml><?xml version="1.0" encoding="utf-8"?>
<ds:datastoreItem xmlns:ds="http://schemas.openxmlformats.org/officeDocument/2006/customXml" ds:itemID="{6C2E9271-805A-4626-A52F-F77C4BA5C1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020712-424a-4400-ad0c-f33a0c7e775a"/>
    <ds:schemaRef ds:uri="f4ba004b-9e9a-49ed-84ff-f3311c109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D97E65-6D16-4A18-A8D6-043A49EEF9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INTRODUCTION</vt:lpstr>
      <vt:lpstr>VALEURS DE REFERENCE</vt:lpstr>
      <vt:lpstr>SUR DOSSIER (CPMA&gt;10%)</vt:lpstr>
      <vt:lpstr>SUR DOSSIER (HORS CATEGORIE)</vt:lpstr>
      <vt:lpstr>'SUR DOSSIER (CPMA&gt;10%)'!Zone_d_impression</vt:lpstr>
      <vt:lpstr>'VALEURS DE REFERENCE'!Zone_d_impression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Squilbin</dc:creator>
  <cp:lastModifiedBy>Olivier Squilbin</cp:lastModifiedBy>
  <dcterms:created xsi:type="dcterms:W3CDTF">2021-12-29T12:27:39Z</dcterms:created>
  <dcterms:modified xsi:type="dcterms:W3CDTF">2023-03-08T14:31:17Z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0x010100DD29A71B5D5B2B48B49BBE91151F5979</vt:lpwstr>
  </property>
  <property fmtid="{D5CDD505-2E9C-101B-9397-08002B2CF9AE}" pid="3" name="MediaServiceImageTags">
    <vt:lpwstr/>
  </property>
</Properties>
</file>