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imact.sharepoint.com/sites/REGULATORY/Documents partages/1-Clients/DGO4/2021-Prolongation/7. Consultation/1. Nouvelle unité et extension/Annexe C - Outil de simulation/"/>
    </mc:Choice>
  </mc:AlternateContent>
  <xr:revisionPtr revIDLastSave="338" documentId="6_{EA840A60-CA1E-C948-9881-1073F3C556C5}" xr6:coauthVersionLast="47" xr6:coauthVersionMax="47" xr10:uidLastSave="{757BB524-A0D8-9D4C-A19A-AF162D4699DB}"/>
  <bookViews>
    <workbookView xWindow="0" yWindow="760" windowWidth="34560" windowHeight="21580" xr2:uid="{574AAFEC-1472-FA4A-BE29-5459F0BB1066}"/>
  </bookViews>
  <sheets>
    <sheet name="1. INTRODUCTION" sheetId="60" r:id="rId1"/>
    <sheet name="2. CALCUL TAUX OCTROI CV" sheetId="11" r:id="rId2"/>
    <sheet name="2. FIG-TAUX CV (2)" sheetId="72" state="hidden" r:id="rId3"/>
    <sheet name="3. CALCUL CPMA" sheetId="10" r:id="rId4"/>
  </sheets>
  <externalReferences>
    <externalReference r:id="rId5"/>
  </externalReferences>
  <definedNames>
    <definedName name="CH4_biogaz">[1]Hypothèses_CatB!$B$2</definedName>
    <definedName name="CH4_biogaz_MLI">[1]Hypothèses_CatB!$B$3</definedName>
    <definedName name="Etalon_NOPEX">[1]Hypothèses_CatB!$B$5</definedName>
    <definedName name="_xlnm.Print_Titles" localSheetId="3">'3. CALCUL CPMA'!$A:$C</definedName>
    <definedName name="OPEX1">[1]Hypothèses_CatB!$B$10</definedName>
    <definedName name="OPEX2">[1]Hypothèses_CatB!$B$9</definedName>
    <definedName name="parametres">'2. CALCUL TAUX OCTROI CV'!$F$6:$LM$41</definedName>
    <definedName name="PCI_CH4">[1]Hypothèses_CatB!$B$4</definedName>
    <definedName name="Prix_ELEC">#REF!</definedName>
    <definedName name="_xlnm.Print_Area" localSheetId="0">'1. INTRODUCTION'!$A$1:$K$52</definedName>
    <definedName name="_xlnm.Print_Area" localSheetId="1">'2. CALCUL TAUX OCTROI CV'!$A$1:$D$75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1" l="1"/>
  <c r="D23" i="10" l="1"/>
  <c r="D22" i="10" s="1"/>
  <c r="D24" i="10" s="1"/>
  <c r="D27" i="10"/>
  <c r="D28" i="10"/>
  <c r="D29" i="10"/>
  <c r="AM6" i="10"/>
  <c r="AM5" i="10" s="1"/>
  <c r="AM7" i="10" s="1"/>
  <c r="AL6" i="10"/>
  <c r="AK6" i="10"/>
  <c r="AJ6" i="10"/>
  <c r="AJ5" i="10" s="1"/>
  <c r="AJ7" i="10" s="1"/>
  <c r="AI6" i="10"/>
  <c r="AI5" i="10" s="1"/>
  <c r="AI7" i="10" s="1"/>
  <c r="AH6" i="10"/>
  <c r="AH5" i="10" s="1"/>
  <c r="AH7" i="10" s="1"/>
  <c r="AG6" i="10"/>
  <c r="AG5" i="10" s="1"/>
  <c r="AG7" i="10" s="1"/>
  <c r="AF6" i="10"/>
  <c r="AF5" i="10" s="1"/>
  <c r="AF7" i="10" s="1"/>
  <c r="AE6" i="10"/>
  <c r="AE5" i="10" s="1"/>
  <c r="AE7" i="10" s="1"/>
  <c r="AD6" i="10"/>
  <c r="AD5" i="10" s="1"/>
  <c r="AD7" i="10" s="1"/>
  <c r="AK5" i="10" l="1"/>
  <c r="AK7" i="10" s="1"/>
  <c r="AL5" i="10"/>
  <c r="AL7" i="10" s="1"/>
  <c r="J19" i="10"/>
  <c r="K19" i="10" s="1"/>
  <c r="L19" i="10" s="1"/>
  <c r="M19" i="10" s="1"/>
  <c r="N19" i="10" s="1"/>
  <c r="O19" i="10" s="1"/>
  <c r="P19" i="10" s="1"/>
  <c r="Q19" i="10" s="1"/>
  <c r="R19" i="10" s="1"/>
  <c r="T19" i="10"/>
  <c r="U19" i="10" s="1"/>
  <c r="V19" i="10" s="1"/>
  <c r="W19" i="10" s="1"/>
  <c r="X19" i="10" s="1"/>
  <c r="Y19" i="10" s="1"/>
  <c r="Z19" i="10" s="1"/>
  <c r="AA19" i="10" s="1"/>
  <c r="AB19" i="10" s="1"/>
  <c r="AC19" i="10" s="1"/>
  <c r="AD19" i="10" s="1"/>
  <c r="AE19" i="10" s="1"/>
  <c r="AF19" i="10" s="1"/>
  <c r="AG19" i="10" s="1"/>
  <c r="AH19" i="10" s="1"/>
  <c r="AI19" i="10" s="1"/>
  <c r="AJ19" i="10" s="1"/>
  <c r="AK19" i="10" s="1"/>
  <c r="AL19" i="10" s="1"/>
  <c r="AM19" i="10" s="1"/>
  <c r="E1" i="10" l="1"/>
  <c r="F1" i="10" s="1"/>
  <c r="G1" i="10" s="1"/>
  <c r="H1" i="10" s="1"/>
  <c r="I1" i="10" s="1"/>
  <c r="J1" i="10" s="1"/>
  <c r="K1" i="10" s="1"/>
  <c r="L1" i="10" s="1"/>
  <c r="M1" i="10" s="1"/>
  <c r="N1" i="10" s="1"/>
  <c r="O1" i="10" s="1"/>
  <c r="P1" i="10" s="1"/>
  <c r="Q1" i="10" s="1"/>
  <c r="R1" i="10" s="1"/>
  <c r="S1" i="10" s="1"/>
  <c r="T1" i="10" s="1"/>
  <c r="U1" i="10" l="1"/>
  <c r="V1" i="10" l="1"/>
  <c r="E16" i="10" l="1"/>
  <c r="W1" i="10"/>
  <c r="F16" i="10" l="1"/>
  <c r="X1" i="10"/>
  <c r="G16" i="10" l="1"/>
  <c r="Y1" i="10"/>
  <c r="H16" i="10" l="1"/>
  <c r="Z1" i="10"/>
  <c r="I16" i="10" l="1"/>
  <c r="AA1" i="10"/>
  <c r="J16" i="10" l="1"/>
  <c r="AB1" i="10"/>
  <c r="K16" i="10" l="1"/>
  <c r="D34" i="11"/>
  <c r="D35" i="11" s="1"/>
  <c r="AC1" i="10"/>
  <c r="AD1" i="10" s="1"/>
  <c r="AE1" i="10" s="1"/>
  <c r="AF1" i="10" s="1"/>
  <c r="AG1" i="10" s="1"/>
  <c r="AH1" i="10" s="1"/>
  <c r="AI1" i="10" s="1"/>
  <c r="AJ1" i="10" s="1"/>
  <c r="AK1" i="10" s="1"/>
  <c r="AL1" i="10" s="1"/>
  <c r="AM1" i="10" s="1"/>
  <c r="AI3" i="10" l="1"/>
  <c r="AJ3" i="10"/>
  <c r="AD3" i="10"/>
  <c r="AE3" i="10"/>
  <c r="AK3" i="10"/>
  <c r="AF3" i="10"/>
  <c r="AL3" i="10"/>
  <c r="AG3" i="10"/>
  <c r="AH3" i="10"/>
  <c r="AM3" i="10"/>
  <c r="D65" i="11"/>
  <c r="L16" i="10"/>
  <c r="J3" i="10"/>
  <c r="J9" i="10" s="1"/>
  <c r="R3" i="10"/>
  <c r="Z3" i="10"/>
  <c r="K3" i="10"/>
  <c r="K9" i="10" s="1"/>
  <c r="S3" i="10"/>
  <c r="AA3" i="10"/>
  <c r="T3" i="10"/>
  <c r="AB3" i="10"/>
  <c r="W3" i="10"/>
  <c r="L3" i="10"/>
  <c r="L9" i="10" s="1"/>
  <c r="M3" i="10"/>
  <c r="U3" i="10"/>
  <c r="AC3" i="10"/>
  <c r="X3" i="10"/>
  <c r="N3" i="10"/>
  <c r="V3" i="10"/>
  <c r="O3" i="10"/>
  <c r="P3" i="10"/>
  <c r="Q3" i="10"/>
  <c r="Y3" i="10"/>
  <c r="D3" i="10"/>
  <c r="D15" i="10" s="1"/>
  <c r="E3" i="10"/>
  <c r="E9" i="10" s="1"/>
  <c r="G3" i="10"/>
  <c r="G9" i="10" s="1"/>
  <c r="H3" i="10"/>
  <c r="H9" i="10" s="1"/>
  <c r="I3" i="10"/>
  <c r="I9" i="10" s="1"/>
  <c r="F3" i="10"/>
  <c r="F9" i="10" s="1"/>
  <c r="Z6" i="10"/>
  <c r="Q6" i="10"/>
  <c r="AA6" i="10"/>
  <c r="R6" i="10"/>
  <c r="X6" i="10"/>
  <c r="S6" i="10"/>
  <c r="L6" i="10"/>
  <c r="H6" i="10"/>
  <c r="N6" i="10"/>
  <c r="T6" i="10"/>
  <c r="I6" i="10"/>
  <c r="Y6" i="10"/>
  <c r="W6" i="10"/>
  <c r="O6" i="10"/>
  <c r="M6" i="10"/>
  <c r="V6" i="10"/>
  <c r="AB6" i="10"/>
  <c r="J6" i="10"/>
  <c r="E6" i="10"/>
  <c r="G6" i="10"/>
  <c r="K6" i="10"/>
  <c r="AC6" i="10"/>
  <c r="P6" i="10"/>
  <c r="F6" i="10"/>
  <c r="U6" i="10"/>
  <c r="D32" i="10" l="1"/>
  <c r="E20" i="10"/>
  <c r="O20" i="10"/>
  <c r="Y20" i="10"/>
  <c r="AI20" i="10"/>
  <c r="P20" i="10"/>
  <c r="Z20" i="10"/>
  <c r="AJ20" i="10"/>
  <c r="Q20" i="10"/>
  <c r="AA20" i="10"/>
  <c r="AK20" i="10"/>
  <c r="H20" i="10"/>
  <c r="R20" i="10"/>
  <c r="AB20" i="10"/>
  <c r="AL20" i="10"/>
  <c r="I20" i="10"/>
  <c r="S20" i="10"/>
  <c r="AC20" i="10"/>
  <c r="AM20" i="10"/>
  <c r="J20" i="10"/>
  <c r="T20" i="10"/>
  <c r="AD20" i="10"/>
  <c r="K20" i="10"/>
  <c r="U20" i="10"/>
  <c r="AE20" i="10"/>
  <c r="L20" i="10"/>
  <c r="V20" i="10"/>
  <c r="AF20" i="10"/>
  <c r="M20" i="10"/>
  <c r="W20" i="10"/>
  <c r="AG20" i="10"/>
  <c r="N20" i="10"/>
  <c r="X20" i="10"/>
  <c r="AH20" i="10"/>
  <c r="F20" i="10"/>
  <c r="G20" i="10"/>
  <c r="H23" i="10"/>
  <c r="H22" i="10" s="1"/>
  <c r="H24" i="10" s="1"/>
  <c r="F23" i="10"/>
  <c r="F22" i="10" s="1"/>
  <c r="F24" i="10" s="1"/>
  <c r="G23" i="10"/>
  <c r="G22" i="10" s="1"/>
  <c r="G24" i="10" s="1"/>
  <c r="E23" i="10"/>
  <c r="E22" i="10" s="1"/>
  <c r="E24" i="10" s="1"/>
  <c r="AH11" i="10"/>
  <c r="AH15" i="10"/>
  <c r="AH10" i="10"/>
  <c r="AG11" i="10"/>
  <c r="AG15" i="10"/>
  <c r="AG10" i="10"/>
  <c r="AF11" i="10"/>
  <c r="AF10" i="10"/>
  <c r="AF15" i="10"/>
  <c r="AM11" i="10"/>
  <c r="AM15" i="10"/>
  <c r="AM10" i="10"/>
  <c r="AD23" i="10"/>
  <c r="AD22" i="10" s="1"/>
  <c r="AD24" i="10" s="1"/>
  <c r="AM23" i="10"/>
  <c r="AM22" i="10" s="1"/>
  <c r="AM24" i="10" s="1"/>
  <c r="AK23" i="10"/>
  <c r="AK22" i="10" s="1"/>
  <c r="AK24" i="10" s="1"/>
  <c r="AL23" i="10"/>
  <c r="AL22" i="10" s="1"/>
  <c r="AL24" i="10" s="1"/>
  <c r="AG23" i="10"/>
  <c r="AG22" i="10" s="1"/>
  <c r="AG24" i="10" s="1"/>
  <c r="AH23" i="10"/>
  <c r="AH22" i="10" s="1"/>
  <c r="AH24" i="10" s="1"/>
  <c r="AI23" i="10"/>
  <c r="AI22" i="10" s="1"/>
  <c r="AI24" i="10" s="1"/>
  <c r="AE23" i="10"/>
  <c r="AE22" i="10" s="1"/>
  <c r="AE24" i="10" s="1"/>
  <c r="AJ23" i="10"/>
  <c r="AJ22" i="10" s="1"/>
  <c r="AJ24" i="10" s="1"/>
  <c r="AF23" i="10"/>
  <c r="AF22" i="10" s="1"/>
  <c r="AF24" i="10" s="1"/>
  <c r="AL11" i="10"/>
  <c r="AL10" i="10"/>
  <c r="AL15" i="10"/>
  <c r="AK11" i="10"/>
  <c r="AK10" i="10"/>
  <c r="AK15" i="10"/>
  <c r="AE11" i="10"/>
  <c r="AE15" i="10"/>
  <c r="AE10" i="10"/>
  <c r="AD10" i="10"/>
  <c r="AD15" i="10"/>
  <c r="AD11" i="10"/>
  <c r="AJ15" i="10"/>
  <c r="AJ10" i="10"/>
  <c r="AJ11" i="10"/>
  <c r="AI11" i="10"/>
  <c r="AI15" i="10"/>
  <c r="AI10" i="10"/>
  <c r="M16" i="10"/>
  <c r="M9" i="10" s="1"/>
  <c r="Z23" i="10"/>
  <c r="Z22" i="10" s="1"/>
  <c r="Z24" i="10" s="1"/>
  <c r="X23" i="10"/>
  <c r="X22" i="10" s="1"/>
  <c r="X24" i="10" s="1"/>
  <c r="P23" i="10"/>
  <c r="P22" i="10" s="1"/>
  <c r="P24" i="10" s="1"/>
  <c r="O23" i="10"/>
  <c r="O22" i="10" s="1"/>
  <c r="O24" i="10" s="1"/>
  <c r="AA23" i="10"/>
  <c r="AA22" i="10" s="1"/>
  <c r="AA24" i="10" s="1"/>
  <c r="I23" i="10"/>
  <c r="I22" i="10" s="1"/>
  <c r="I24" i="10" s="1"/>
  <c r="Q23" i="10"/>
  <c r="Q22" i="10" s="1"/>
  <c r="Q24" i="10" s="1"/>
  <c r="AB23" i="10"/>
  <c r="AB22" i="10" s="1"/>
  <c r="AB24" i="10" s="1"/>
  <c r="J23" i="10"/>
  <c r="J22" i="10" s="1"/>
  <c r="J24" i="10" s="1"/>
  <c r="R23" i="10"/>
  <c r="R22" i="10" s="1"/>
  <c r="R24" i="10" s="1"/>
  <c r="AC23" i="10"/>
  <c r="AC22" i="10" s="1"/>
  <c r="AC24" i="10" s="1"/>
  <c r="K23" i="10"/>
  <c r="K22" i="10" s="1"/>
  <c r="K24" i="10" s="1"/>
  <c r="S23" i="10"/>
  <c r="S22" i="10" s="1"/>
  <c r="S24" i="10" s="1"/>
  <c r="W23" i="10"/>
  <c r="W22" i="10" s="1"/>
  <c r="W24" i="10" s="1"/>
  <c r="T23" i="10"/>
  <c r="T22" i="10" s="1"/>
  <c r="T24" i="10" s="1"/>
  <c r="L23" i="10"/>
  <c r="L22" i="10" s="1"/>
  <c r="L24" i="10" s="1"/>
  <c r="U23" i="10"/>
  <c r="U22" i="10" s="1"/>
  <c r="U24" i="10" s="1"/>
  <c r="M23" i="10"/>
  <c r="M22" i="10" s="1"/>
  <c r="M24" i="10" s="1"/>
  <c r="Y23" i="10"/>
  <c r="Y22" i="10" s="1"/>
  <c r="Y24" i="10" s="1"/>
  <c r="V23" i="10"/>
  <c r="V22" i="10" s="1"/>
  <c r="V24" i="10" s="1"/>
  <c r="N23" i="10"/>
  <c r="N22" i="10" s="1"/>
  <c r="N24" i="10" s="1"/>
  <c r="F15" i="10"/>
  <c r="F5" i="10"/>
  <c r="F7" i="10" s="1"/>
  <c r="V5" i="10"/>
  <c r="V7" i="10" s="1"/>
  <c r="V15" i="10"/>
  <c r="N5" i="10"/>
  <c r="N7" i="10" s="1"/>
  <c r="N15" i="10"/>
  <c r="Z5" i="10"/>
  <c r="Z7" i="10" s="1"/>
  <c r="Z15" i="10"/>
  <c r="P5" i="10"/>
  <c r="P7" i="10" s="1"/>
  <c r="P15" i="10"/>
  <c r="M5" i="10"/>
  <c r="M7" i="10" s="1"/>
  <c r="M15" i="10"/>
  <c r="H5" i="10"/>
  <c r="H7" i="10" s="1"/>
  <c r="H15" i="10"/>
  <c r="AB15" i="10"/>
  <c r="AB5" i="10"/>
  <c r="AB7" i="10" s="1"/>
  <c r="AC5" i="10"/>
  <c r="AC7" i="10" s="1"/>
  <c r="AC15" i="10"/>
  <c r="O5" i="10"/>
  <c r="O7" i="10" s="1"/>
  <c r="O15" i="10"/>
  <c r="L5" i="10"/>
  <c r="L7" i="10" s="1"/>
  <c r="L15" i="10"/>
  <c r="W5" i="10"/>
  <c r="W7" i="10" s="1"/>
  <c r="W15" i="10"/>
  <c r="S5" i="10"/>
  <c r="S7" i="10" s="1"/>
  <c r="S15" i="10"/>
  <c r="U15" i="10"/>
  <c r="U5" i="10"/>
  <c r="U7" i="10" s="1"/>
  <c r="G5" i="10"/>
  <c r="G7" i="10" s="1"/>
  <c r="G15" i="10"/>
  <c r="Y15" i="10"/>
  <c r="Y5" i="10"/>
  <c r="Y7" i="10" s="1"/>
  <c r="X5" i="10"/>
  <c r="X7" i="10" s="1"/>
  <c r="X15" i="10"/>
  <c r="Q15" i="10"/>
  <c r="Q5" i="10"/>
  <c r="Q7" i="10" s="1"/>
  <c r="K5" i="10"/>
  <c r="K7" i="10" s="1"/>
  <c r="K15" i="10"/>
  <c r="E5" i="10"/>
  <c r="E7" i="10" s="1"/>
  <c r="E15" i="10"/>
  <c r="I5" i="10"/>
  <c r="I7" i="10" s="1"/>
  <c r="I15" i="10"/>
  <c r="R5" i="10"/>
  <c r="R7" i="10" s="1"/>
  <c r="R15" i="10"/>
  <c r="T15" i="10"/>
  <c r="T5" i="10"/>
  <c r="T7" i="10" s="1"/>
  <c r="J5" i="10"/>
  <c r="J7" i="10" s="1"/>
  <c r="J15" i="10"/>
  <c r="AA5" i="10"/>
  <c r="AA7" i="10" s="1"/>
  <c r="AA15" i="10"/>
  <c r="D9" i="10"/>
  <c r="H32" i="10" l="1"/>
  <c r="F32" i="10"/>
  <c r="G32" i="10"/>
  <c r="G26" i="10"/>
  <c r="D26" i="10"/>
  <c r="H26" i="10"/>
  <c r="E26" i="10"/>
  <c r="F26" i="10"/>
  <c r="AD32" i="10"/>
  <c r="E32" i="10"/>
  <c r="AG32" i="10"/>
  <c r="AM32" i="10"/>
  <c r="AK32" i="10"/>
  <c r="AJ32" i="10"/>
  <c r="AE32" i="10"/>
  <c r="AL32" i="10"/>
  <c r="AI32" i="10"/>
  <c r="AH32" i="10"/>
  <c r="AF32" i="10"/>
  <c r="N16" i="10"/>
  <c r="E10" i="10"/>
  <c r="L32" i="10"/>
  <c r="N32" i="10"/>
  <c r="K32" i="10"/>
  <c r="Q32" i="10"/>
  <c r="P32" i="10"/>
  <c r="V32" i="10"/>
  <c r="O32" i="10"/>
  <c r="AA32" i="10"/>
  <c r="I32" i="10"/>
  <c r="AB32" i="10"/>
  <c r="S32" i="10"/>
  <c r="X32" i="10"/>
  <c r="T32" i="10"/>
  <c r="J26" i="10"/>
  <c r="K26" i="10"/>
  <c r="I26" i="10"/>
  <c r="L26" i="10"/>
  <c r="M26" i="10"/>
  <c r="Z32" i="10"/>
  <c r="W32" i="10"/>
  <c r="U32" i="10"/>
  <c r="R32" i="10"/>
  <c r="AC32" i="10"/>
  <c r="J32" i="10"/>
  <c r="M32" i="10"/>
  <c r="Y32" i="10"/>
  <c r="P11" i="10"/>
  <c r="S11" i="10"/>
  <c r="F11" i="10"/>
  <c r="G11" i="10"/>
  <c r="V11" i="10"/>
  <c r="U11" i="10"/>
  <c r="AC11" i="10"/>
  <c r="H11" i="10"/>
  <c r="Y11" i="10"/>
  <c r="N11" i="10"/>
  <c r="K11" i="10"/>
  <c r="R11" i="10"/>
  <c r="D13" i="10"/>
  <c r="E11" i="10"/>
  <c r="O11" i="10"/>
  <c r="AA11" i="10"/>
  <c r="Z11" i="10"/>
  <c r="M11" i="10"/>
  <c r="T11" i="10"/>
  <c r="L11" i="10"/>
  <c r="J11" i="10"/>
  <c r="AB11" i="10"/>
  <c r="X11" i="10"/>
  <c r="W11" i="10"/>
  <c r="I11" i="10"/>
  <c r="Q11" i="10"/>
  <c r="D51" i="11" l="1"/>
  <c r="N9" i="10"/>
  <c r="N26" i="10" s="1"/>
  <c r="F28" i="10"/>
  <c r="H28" i="10"/>
  <c r="E28" i="10"/>
  <c r="G28" i="10"/>
  <c r="E27" i="10"/>
  <c r="D30" i="10"/>
  <c r="AM28" i="10"/>
  <c r="D47" i="11" s="1"/>
  <c r="AJ28" i="10"/>
  <c r="AF28" i="10"/>
  <c r="AD28" i="10"/>
  <c r="AL28" i="10"/>
  <c r="AH28" i="10"/>
  <c r="AI28" i="10"/>
  <c r="AE28" i="10"/>
  <c r="AK28" i="10"/>
  <c r="AG28" i="10"/>
  <c r="Z12" i="10"/>
  <c r="AF12" i="10"/>
  <c r="AK12" i="10"/>
  <c r="AH12" i="10"/>
  <c r="AM12" i="10"/>
  <c r="AJ12" i="10"/>
  <c r="AE12" i="10"/>
  <c r="AG12" i="10"/>
  <c r="AD12" i="10"/>
  <c r="AI12" i="10"/>
  <c r="AL12" i="10"/>
  <c r="O16" i="10"/>
  <c r="O9" i="10" s="1"/>
  <c r="R12" i="10"/>
  <c r="E12" i="10"/>
  <c r="P12" i="10"/>
  <c r="F12" i="10"/>
  <c r="N12" i="10"/>
  <c r="AC12" i="10"/>
  <c r="O12" i="10"/>
  <c r="H12" i="10"/>
  <c r="Y12" i="10"/>
  <c r="S12" i="10"/>
  <c r="Q12" i="10"/>
  <c r="L12" i="10"/>
  <c r="AB12" i="10"/>
  <c r="AA12" i="10"/>
  <c r="X12" i="10"/>
  <c r="T12" i="10"/>
  <c r="K12" i="10"/>
  <c r="G12" i="10"/>
  <c r="I12" i="10"/>
  <c r="V12" i="10"/>
  <c r="W12" i="10"/>
  <c r="J12" i="10"/>
  <c r="U12" i="10"/>
  <c r="M12" i="10"/>
  <c r="Z28" i="10"/>
  <c r="T28" i="10"/>
  <c r="N28" i="10"/>
  <c r="S28" i="10"/>
  <c r="AA28" i="10"/>
  <c r="U28" i="10"/>
  <c r="O28" i="10"/>
  <c r="AB28" i="10"/>
  <c r="V28" i="10"/>
  <c r="P28" i="10"/>
  <c r="AC28" i="10"/>
  <c r="W28" i="10"/>
  <c r="I28" i="10"/>
  <c r="Q28" i="10"/>
  <c r="X28" i="10"/>
  <c r="J28" i="10"/>
  <c r="R28" i="10"/>
  <c r="K28" i="10"/>
  <c r="M28" i="10"/>
  <c r="L28" i="10"/>
  <c r="Y28" i="10"/>
  <c r="H29" i="10" l="1"/>
  <c r="E29" i="10"/>
  <c r="F29" i="10"/>
  <c r="G29" i="10"/>
  <c r="AD29" i="10"/>
  <c r="AL29" i="10"/>
  <c r="AH29" i="10"/>
  <c r="AM29" i="10"/>
  <c r="D48" i="11" s="1"/>
  <c r="AJ29" i="10"/>
  <c r="AG29" i="10"/>
  <c r="AK29" i="10"/>
  <c r="AI29" i="10"/>
  <c r="AE29" i="10"/>
  <c r="AF29" i="10"/>
  <c r="O26" i="10"/>
  <c r="P16" i="10"/>
  <c r="Y29" i="10"/>
  <c r="J29" i="10"/>
  <c r="AC29" i="10"/>
  <c r="P29" i="10"/>
  <c r="R29" i="10"/>
  <c r="X29" i="10"/>
  <c r="N29" i="10"/>
  <c r="U29" i="10"/>
  <c r="W29" i="10"/>
  <c r="Z29" i="10"/>
  <c r="AB29" i="10"/>
  <c r="K29" i="10"/>
  <c r="AA29" i="10"/>
  <c r="L29" i="10"/>
  <c r="T29" i="10"/>
  <c r="V29" i="10"/>
  <c r="I29" i="10"/>
  <c r="O29" i="10"/>
  <c r="M29" i="10"/>
  <c r="Q29" i="10"/>
  <c r="S29" i="10"/>
  <c r="D56" i="11"/>
  <c r="Q10" i="10"/>
  <c r="F10" i="10"/>
  <c r="AB10" i="10"/>
  <c r="P10" i="10"/>
  <c r="Z10" i="10"/>
  <c r="R10" i="10"/>
  <c r="AC10" i="10"/>
  <c r="AA10" i="10"/>
  <c r="K10" i="10"/>
  <c r="K13" i="10" s="1"/>
  <c r="O10" i="10"/>
  <c r="O13" i="10" s="1"/>
  <c r="W10" i="10"/>
  <c r="V10" i="10"/>
  <c r="T10" i="10"/>
  <c r="N10" i="10"/>
  <c r="N13" i="10" s="1"/>
  <c r="I10" i="10"/>
  <c r="I13" i="10" s="1"/>
  <c r="U10" i="10"/>
  <c r="X10" i="10"/>
  <c r="S10" i="10"/>
  <c r="G10" i="10"/>
  <c r="G13" i="10" s="1"/>
  <c r="J10" i="10"/>
  <c r="J13" i="10" s="1"/>
  <c r="L10" i="10"/>
  <c r="L13" i="10" s="1"/>
  <c r="M10" i="10"/>
  <c r="M13" i="10" s="1"/>
  <c r="H10" i="10"/>
  <c r="H13" i="10" s="1"/>
  <c r="Y10" i="10"/>
  <c r="Q16" i="10" l="1"/>
  <c r="Q9" i="10" s="1"/>
  <c r="Q13" i="10" s="1"/>
  <c r="P9" i="10"/>
  <c r="F27" i="10"/>
  <c r="G27" i="10"/>
  <c r="H27" i="10"/>
  <c r="AF27" i="10"/>
  <c r="AD27" i="10"/>
  <c r="AI27" i="10"/>
  <c r="AE27" i="10"/>
  <c r="AG27" i="10"/>
  <c r="AH27" i="10"/>
  <c r="AK27" i="10"/>
  <c r="AM27" i="10"/>
  <c r="D46" i="11" s="1"/>
  <c r="AL27" i="10"/>
  <c r="AJ27" i="10"/>
  <c r="D57" i="11"/>
  <c r="R16" i="10"/>
  <c r="F13" i="10"/>
  <c r="P27" i="10"/>
  <c r="Z27" i="10"/>
  <c r="M27" i="10"/>
  <c r="I27" i="10"/>
  <c r="T27" i="10"/>
  <c r="AC27" i="10"/>
  <c r="Q27" i="10"/>
  <c r="K27" i="10"/>
  <c r="N27" i="10"/>
  <c r="V27" i="10"/>
  <c r="W27" i="10"/>
  <c r="U27" i="10"/>
  <c r="X27" i="10"/>
  <c r="AB27" i="10"/>
  <c r="O27" i="10"/>
  <c r="S27" i="10"/>
  <c r="AA27" i="10"/>
  <c r="Y27" i="10"/>
  <c r="R27" i="10"/>
  <c r="J27" i="10"/>
  <c r="L27" i="10"/>
  <c r="E13" i="10"/>
  <c r="R9" i="10" l="1"/>
  <c r="G30" i="10"/>
  <c r="H30" i="10"/>
  <c r="E30" i="10"/>
  <c r="F30" i="10"/>
  <c r="P26" i="10"/>
  <c r="Q26" i="10"/>
  <c r="S16" i="10"/>
  <c r="P13" i="10"/>
  <c r="Q30" i="10" s="1"/>
  <c r="K30" i="10"/>
  <c r="I30" i="10"/>
  <c r="N30" i="10"/>
  <c r="O30" i="10"/>
  <c r="L30" i="10"/>
  <c r="J30" i="10"/>
  <c r="M30" i="10"/>
  <c r="S9" i="10" l="1"/>
  <c r="P30" i="10"/>
  <c r="T16" i="10"/>
  <c r="R26" i="10"/>
  <c r="R13" i="10"/>
  <c r="D55" i="11"/>
  <c r="T9" i="10" l="1"/>
  <c r="U16" i="10"/>
  <c r="U9" i="10" s="1"/>
  <c r="R30" i="10"/>
  <c r="S26" i="10"/>
  <c r="S13" i="10"/>
  <c r="S30" i="10" l="1"/>
  <c r="V16" i="10"/>
  <c r="T26" i="10"/>
  <c r="T13" i="10"/>
  <c r="W16" i="10" l="1"/>
  <c r="X16" i="10" s="1"/>
  <c r="V9" i="10"/>
  <c r="V13" i="10" s="1"/>
  <c r="T30" i="10"/>
  <c r="U26" i="10"/>
  <c r="U13" i="10"/>
  <c r="W9" i="10" l="1"/>
  <c r="W13" i="10" s="1"/>
  <c r="W30" i="10" s="1"/>
  <c r="Y16" i="10"/>
  <c r="Z16" i="10" s="1"/>
  <c r="Y9" i="10"/>
  <c r="X9" i="10"/>
  <c r="V26" i="10"/>
  <c r="U30" i="10"/>
  <c r="V30" i="10"/>
  <c r="W26" i="10" l="1"/>
  <c r="Y13" i="10"/>
  <c r="Z9" i="10"/>
  <c r="Z26" i="10" s="1"/>
  <c r="AA16" i="10"/>
  <c r="AA9" i="10" s="1"/>
  <c r="X13" i="10"/>
  <c r="Y26" i="10"/>
  <c r="X26" i="10"/>
  <c r="Z13" i="10" l="1"/>
  <c r="Z30" i="10" s="1"/>
  <c r="AB16" i="10"/>
  <c r="Y30" i="10"/>
  <c r="X30" i="10"/>
  <c r="AA13" i="10"/>
  <c r="AA26" i="10"/>
  <c r="AC16" i="10" l="1"/>
  <c r="AB9" i="10"/>
  <c r="AB13" i="10" s="1"/>
  <c r="AB30" i="10" s="1"/>
  <c r="AA30" i="10"/>
  <c r="AC9" i="10" l="1"/>
  <c r="AC13" i="10" s="1"/>
  <c r="AC30" i="10" s="1"/>
  <c r="AD16" i="10"/>
  <c r="AE16" i="10"/>
  <c r="AB26" i="10"/>
  <c r="AC26" i="10" l="1"/>
  <c r="AE9" i="10"/>
  <c r="AE13" i="10" s="1"/>
  <c r="AD9" i="10"/>
  <c r="AD26" i="10"/>
  <c r="AF16" i="10"/>
  <c r="AE26" i="10" l="1"/>
  <c r="AD13" i="10"/>
  <c r="AD30" i="10" s="1"/>
  <c r="AF9" i="10"/>
  <c r="AF13" i="10" s="1"/>
  <c r="AG16" i="10"/>
  <c r="AF26" i="10" l="1"/>
  <c r="AE30" i="10"/>
  <c r="AF30" i="10"/>
  <c r="AG9" i="10"/>
  <c r="AG13" i="10" s="1"/>
  <c r="AG30" i="10" s="1"/>
  <c r="AH16" i="10"/>
  <c r="AG26" i="10" l="1"/>
  <c r="AI16" i="10"/>
  <c r="AI9" i="10" s="1"/>
  <c r="AH9" i="10"/>
  <c r="AJ16" i="10" l="1"/>
  <c r="AJ9" i="10" s="1"/>
  <c r="AH13" i="10"/>
  <c r="AH30" i="10" s="1"/>
  <c r="AH26" i="10"/>
  <c r="AI13" i="10"/>
  <c r="AI26" i="10"/>
  <c r="AK16" i="10" l="1"/>
  <c r="AK9" i="10" s="1"/>
  <c r="AK26" i="10" s="1"/>
  <c r="AI30" i="10"/>
  <c r="AJ13" i="10"/>
  <c r="AJ30" i="10" s="1"/>
  <c r="AJ26" i="10"/>
  <c r="AL16" i="10"/>
  <c r="AK13" i="10" l="1"/>
  <c r="AK30" i="10" s="1"/>
  <c r="AM16" i="10"/>
  <c r="AM9" i="10"/>
  <c r="AM13" i="10" s="1"/>
  <c r="AL9" i="10"/>
  <c r="AM26" i="10" l="1"/>
  <c r="D45" i="11" s="1"/>
  <c r="D49" i="11" s="1"/>
  <c r="D53" i="11" s="1"/>
  <c r="AL13" i="10"/>
  <c r="AL30" i="10" s="1"/>
  <c r="AL26" i="10"/>
  <c r="D54" i="11" l="1"/>
  <c r="AM30" i="10"/>
  <c r="D67" i="11"/>
  <c r="D72" i="11" s="1"/>
  <c r="D74" i="11" s="1"/>
  <c r="D75" i="11" l="1"/>
</calcChain>
</file>

<file path=xl/sharedStrings.xml><?xml version="1.0" encoding="utf-8"?>
<sst xmlns="http://schemas.openxmlformats.org/spreadsheetml/2006/main" count="357" uniqueCount="233">
  <si>
    <t>Pend</t>
  </si>
  <si>
    <t>Ue</t>
  </si>
  <si>
    <t>aE</t>
  </si>
  <si>
    <t>aQ</t>
  </si>
  <si>
    <t>-</t>
  </si>
  <si>
    <t>kWe</t>
  </si>
  <si>
    <t>EUR HTVA/kWe</t>
  </si>
  <si>
    <t>Frais d'exploitation</t>
  </si>
  <si>
    <t>EUR HTVA/kWe/an</t>
  </si>
  <si>
    <t>heures/an</t>
  </si>
  <si>
    <t>Durée d'utilisation</t>
  </si>
  <si>
    <t>Rendement électrique net</t>
  </si>
  <si>
    <t>Rendement chaleur net</t>
  </si>
  <si>
    <t>%</t>
  </si>
  <si>
    <t>EUR HTVA/MWhp</t>
  </si>
  <si>
    <t>N</t>
  </si>
  <si>
    <t>Unité</t>
  </si>
  <si>
    <t>Symbole</t>
  </si>
  <si>
    <t>année</t>
  </si>
  <si>
    <t>EUR HTVA/MWhe</t>
  </si>
  <si>
    <t>Prix de vente LGO</t>
  </si>
  <si>
    <t>Coût évité chaleur valorisée</t>
  </si>
  <si>
    <t>EUR HTVA/MWhq</t>
  </si>
  <si>
    <t>Indexation prix des intrants</t>
  </si>
  <si>
    <t>Indexation coût évité chaleur valorisée</t>
  </si>
  <si>
    <t>Indexation des OPEX</t>
  </si>
  <si>
    <t>i_fuel</t>
  </si>
  <si>
    <t>i_heat</t>
  </si>
  <si>
    <t>i_opex</t>
  </si>
  <si>
    <t>%/an</t>
  </si>
  <si>
    <t>Part fonds propres</t>
  </si>
  <si>
    <t>g</t>
  </si>
  <si>
    <t>Taux de rentabilité sur fonds propres</t>
  </si>
  <si>
    <t>rE</t>
  </si>
  <si>
    <t>rD</t>
  </si>
  <si>
    <t>Taux d'intérêt capital emprunté (dette)</t>
  </si>
  <si>
    <t>CAPEX_a</t>
  </si>
  <si>
    <t>EUR HTVA</t>
  </si>
  <si>
    <t>Investissements net actualisés</t>
  </si>
  <si>
    <t>Frais d'exploitation actualisés</t>
  </si>
  <si>
    <t>Coûts intrants combustibles actualisés</t>
  </si>
  <si>
    <t>Coûts évités chaleur valorisée actualisés</t>
  </si>
  <si>
    <t>OPEX_a</t>
  </si>
  <si>
    <t>FUEL_a</t>
  </si>
  <si>
    <t>HEAT_a</t>
  </si>
  <si>
    <t>Coûts totaux nets actualisés</t>
  </si>
  <si>
    <t>COST_a</t>
  </si>
  <si>
    <t>Facteur d'actualisation</t>
  </si>
  <si>
    <t>a(t)</t>
  </si>
  <si>
    <t>MWhe/MWhp</t>
  </si>
  <si>
    <t>MWhq/MWhp</t>
  </si>
  <si>
    <t>Production nette d'électricité</t>
  </si>
  <si>
    <t>Eenp</t>
  </si>
  <si>
    <t>Eenp_a</t>
  </si>
  <si>
    <t>MWhq/an</t>
  </si>
  <si>
    <t>MWhe/an</t>
  </si>
  <si>
    <t>Consommation d'intrants combustibles</t>
  </si>
  <si>
    <t>Production nette de chaleur</t>
  </si>
  <si>
    <t>Ee</t>
  </si>
  <si>
    <t>Eqnv</t>
  </si>
  <si>
    <t>MWhp/an</t>
  </si>
  <si>
    <t>Production d'électricité nette actualisée</t>
  </si>
  <si>
    <t>MWhe</t>
  </si>
  <si>
    <t>Valeur moyenne électricité produite</t>
  </si>
  <si>
    <t>CV/MWhe</t>
  </si>
  <si>
    <t>EUR HTVA/CV</t>
  </si>
  <si>
    <t>Coût de production moyen actualisé</t>
  </si>
  <si>
    <t>Part investissement</t>
  </si>
  <si>
    <t>Part exploitation</t>
  </si>
  <si>
    <t>Part combustibles</t>
  </si>
  <si>
    <t>Contact :</t>
  </si>
  <si>
    <t>Cadre légal :</t>
  </si>
  <si>
    <t>Objet :</t>
  </si>
  <si>
    <t>Légende</t>
  </si>
  <si>
    <t>Rendement chaudière de référence pour le mixte de combustibles</t>
  </si>
  <si>
    <r>
      <rPr>
        <sz val="10"/>
        <color theme="1"/>
        <rFont val="Symbol"/>
        <family val="1"/>
        <charset val="2"/>
      </rPr>
      <t>h</t>
    </r>
    <r>
      <rPr>
        <sz val="10"/>
        <color theme="1"/>
        <rFont val="Calibri"/>
        <family val="2"/>
        <scheme val="minor"/>
      </rPr>
      <t>q FUEL MIX</t>
    </r>
  </si>
  <si>
    <t>%PCI</t>
  </si>
  <si>
    <t>Prix de référence pour le gaz naturel</t>
  </si>
  <si>
    <t>Rendement chaudière de référence pour le gaz naturel</t>
  </si>
  <si>
    <r>
      <rPr>
        <sz val="10"/>
        <color theme="1"/>
        <rFont val="Symbol"/>
        <family val="1"/>
        <charset val="2"/>
      </rPr>
      <t>h</t>
    </r>
    <r>
      <rPr>
        <sz val="10"/>
        <color theme="1"/>
        <rFont val="Calibri"/>
        <family val="2"/>
        <scheme val="minor"/>
      </rPr>
      <t>q GN</t>
    </r>
  </si>
  <si>
    <t>i</t>
  </si>
  <si>
    <t>CMPC</t>
  </si>
  <si>
    <t>Coût moyen pondéré du capital</t>
  </si>
  <si>
    <t>i = CMPC</t>
  </si>
  <si>
    <t>Prix du mixte de combustibles de référence</t>
  </si>
  <si>
    <t>Part réduction de coût via valorisation chaleur</t>
  </si>
  <si>
    <t>Durée prolongation</t>
  </si>
  <si>
    <t>Cpma_CAPEX</t>
  </si>
  <si>
    <t>Cpma_OPEX</t>
  </si>
  <si>
    <t>CAPEX (0)</t>
  </si>
  <si>
    <t>OPEX (1)</t>
  </si>
  <si>
    <t>P FUEL MIX (1)</t>
  </si>
  <si>
    <t>P GN (1)</t>
  </si>
  <si>
    <t>V Q_COGEN (1)</t>
  </si>
  <si>
    <t>V(1) ELEC_VERTE</t>
  </si>
  <si>
    <t>P(1) LGO-INJ</t>
  </si>
  <si>
    <t>P(1) BE-MARKET</t>
  </si>
  <si>
    <t>Prix de référence pour la vente d'électricité sur le marché de gros en Belgique</t>
  </si>
  <si>
    <t>Décote applicable pour la catégorie d'installation</t>
  </si>
  <si>
    <r>
      <t>l</t>
    </r>
    <r>
      <rPr>
        <sz val="10"/>
        <color theme="1"/>
        <rFont val="Calibri"/>
        <family val="2"/>
      </rPr>
      <t>(1)</t>
    </r>
  </si>
  <si>
    <t>Tarif d'injection appliqué par le gestionnaire de réseau</t>
  </si>
  <si>
    <t>T(1) INJ</t>
  </si>
  <si>
    <t>Cpma(1)_FUEL</t>
  </si>
  <si>
    <t>Cpma(1)_HEAT</t>
  </si>
  <si>
    <t>Cpma(1)</t>
  </si>
  <si>
    <t>Spma(1)</t>
  </si>
  <si>
    <t>COST_a = CAPEX_a + OPEX_a + FUEL_a + HEAT_a</t>
  </si>
  <si>
    <t>Cpma(1) = COST_a / Eenp_a</t>
  </si>
  <si>
    <t>Cpma_CAPEX = CAPEX_a / Eenp_a</t>
  </si>
  <si>
    <t>Cpma_OPEX = OPEX_a / Eenp_a</t>
  </si>
  <si>
    <t>Cpma(1)_FUEL = FUEL_a / Eenp_a</t>
  </si>
  <si>
    <t>Cpma(1) = HEAT_a / Eenp_a</t>
  </si>
  <si>
    <t>Spma(1) = Max( 0 ; CPMa(1) - V(1) ELEC_VERTE )</t>
  </si>
  <si>
    <t>Prix cv (1)</t>
  </si>
  <si>
    <t>Valeur du certificat vert</t>
  </si>
  <si>
    <t>Taux d'octroi compensation (1)</t>
  </si>
  <si>
    <t>Taux d'octroi de CV compensation</t>
  </si>
  <si>
    <t>P</t>
  </si>
  <si>
    <t>Plafond du taux d'octroi de CV fixé par le Décret</t>
  </si>
  <si>
    <t>Puissance unité de production</t>
  </si>
  <si>
    <t>= Spma(1) / Prix cv (1)</t>
  </si>
  <si>
    <r>
      <t xml:space="preserve">CMPC = </t>
    </r>
    <r>
      <rPr>
        <sz val="10"/>
        <color theme="5"/>
        <rFont val="Symbol"/>
        <family val="1"/>
        <charset val="2"/>
      </rPr>
      <t>g</t>
    </r>
    <r>
      <rPr>
        <sz val="10"/>
        <color theme="5"/>
        <rFont val="Calibri"/>
        <family val="2"/>
        <scheme val="minor"/>
      </rPr>
      <t xml:space="preserve"> x rE + (1-</t>
    </r>
    <r>
      <rPr>
        <sz val="10"/>
        <color theme="5"/>
        <rFont val="Symbol"/>
        <family val="1"/>
        <charset val="2"/>
      </rPr>
      <t>g</t>
    </r>
    <r>
      <rPr>
        <sz val="10"/>
        <color theme="5"/>
        <rFont val="Calibri"/>
        <family val="2"/>
        <scheme val="minor"/>
      </rPr>
      <t>) x rD</t>
    </r>
  </si>
  <si>
    <r>
      <t xml:space="preserve">V G_COGEN = min (P FUEL MIX / </t>
    </r>
    <r>
      <rPr>
        <sz val="10"/>
        <color theme="5"/>
        <rFont val="Symbol"/>
        <family val="1"/>
        <charset val="2"/>
      </rPr>
      <t>h</t>
    </r>
    <r>
      <rPr>
        <sz val="10"/>
        <color theme="5"/>
        <rFont val="Calibri"/>
        <family val="2"/>
        <scheme val="minor"/>
      </rPr>
      <t xml:space="preserve">q FUEL MIX ; P GN / </t>
    </r>
    <r>
      <rPr>
        <sz val="10"/>
        <color theme="5"/>
        <rFont val="Symbol"/>
        <family val="1"/>
        <charset val="2"/>
      </rPr>
      <t>h</t>
    </r>
    <r>
      <rPr>
        <sz val="10"/>
        <color theme="5"/>
        <rFont val="Calibri"/>
        <family val="2"/>
        <scheme val="minor"/>
      </rPr>
      <t>q GN)</t>
    </r>
  </si>
  <si>
    <t>Pas d'indexation Cf. Méthodologie - Point 53</t>
  </si>
  <si>
    <t xml:space="preserve">Où </t>
  </si>
  <si>
    <t>Version du :</t>
  </si>
  <si>
    <t>Calcul CPMA</t>
  </si>
  <si>
    <t>Résultat de calcul</t>
  </si>
  <si>
    <t>EUR/MWh</t>
  </si>
  <si>
    <r>
      <t xml:space="preserve">CV = </t>
    </r>
    <r>
      <rPr>
        <b/>
        <sz val="12"/>
        <color theme="5"/>
        <rFont val="Calibri (Corps)"/>
      </rPr>
      <t xml:space="preserve">Taux d'octroi </t>
    </r>
    <r>
      <rPr>
        <b/>
        <sz val="12"/>
        <color theme="1"/>
        <rFont val="Calibri"/>
        <family val="2"/>
        <scheme val="minor"/>
      </rPr>
      <t xml:space="preserve">x </t>
    </r>
    <r>
      <rPr>
        <b/>
        <sz val="12"/>
        <color theme="9"/>
        <rFont val="Calibri (Corps)"/>
      </rPr>
      <t>%SER x min (1 ; kCO2 / kCO2_REF)</t>
    </r>
    <r>
      <rPr>
        <b/>
        <sz val="12"/>
        <color theme="1"/>
        <rFont val="Calibri"/>
        <family val="2"/>
        <scheme val="minor"/>
      </rPr>
      <t xml:space="preserve"> x </t>
    </r>
    <r>
      <rPr>
        <b/>
        <sz val="12"/>
        <color theme="8"/>
        <rFont val="Calibri (Corps)"/>
      </rPr>
      <t>Eenp</t>
    </r>
  </si>
  <si>
    <t>R</t>
  </si>
  <si>
    <t>OPEX_R</t>
  </si>
  <si>
    <t>Durée de vie technique GE</t>
  </si>
  <si>
    <t>Coût de remplacement GE</t>
  </si>
  <si>
    <t>Heures</t>
  </si>
  <si>
    <t>Heures de fonctionnement</t>
  </si>
  <si>
    <t>Tf</t>
  </si>
  <si>
    <t>Heure</t>
  </si>
  <si>
    <r>
      <t xml:space="preserve">4° </t>
    </r>
    <r>
      <rPr>
        <sz val="12"/>
        <color theme="9"/>
        <rFont val="Calibri"/>
        <family val="2"/>
        <scheme val="minor"/>
      </rPr>
      <t>k</t>
    </r>
    <r>
      <rPr>
        <sz val="12"/>
        <color theme="9"/>
        <rFont val="Calibri (Corps)"/>
      </rPr>
      <t>CO2_REF</t>
    </r>
    <r>
      <rPr>
        <sz val="12"/>
        <color theme="1"/>
        <rFont val="Calibri"/>
        <family val="2"/>
        <scheme val="minor"/>
      </rPr>
      <t xml:space="preserve"> = le coefficient de performance CO2 de référence, arrêté par le Ministre, pour la catégorie dont relève l'unité de production d'électricité verte</t>
    </r>
  </si>
  <si>
    <t>Valeur de référence prix de marché</t>
  </si>
  <si>
    <t>Valeurs</t>
  </si>
  <si>
    <t>Valeur paramètre règlementation</t>
  </si>
  <si>
    <t>(1) Paramètres techniques</t>
  </si>
  <si>
    <t>(2) Paramètres économiques</t>
  </si>
  <si>
    <t>(3) Paramètres financiers</t>
  </si>
  <si>
    <t>(4) Paramètres d'indexation</t>
  </si>
  <si>
    <t>(5) Calcul CPMA (t=1)</t>
  </si>
  <si>
    <t>(6) Calcul revenus valorisation électricité produite (t=1)</t>
  </si>
  <si>
    <t>(7) Surcoût de production moyen actualisé (t=1)</t>
  </si>
  <si>
    <t>(8) Calcul du taux d'octroi de CV prolongation (t=1)</t>
  </si>
  <si>
    <t>Définition voir Code de comptage - AM du 12 mars 2007</t>
  </si>
  <si>
    <t>Calculs voir onglet "3. CALCUL CPMA"</t>
  </si>
  <si>
    <t>Valeur de référence paramètre</t>
  </si>
  <si>
    <t>Le présent outil est fourni dans le cadre de la consultation des parties prenantes organisée du 14 janvier 2022 au 18 février 2022.</t>
  </si>
  <si>
    <t>[1] Décret du 12 avril 2001 relatif à l’organisation du marché régional de l’électricité</t>
  </si>
  <si>
    <t>[2] Arrêté du Gouvernement wallon du 30 novembre 2006 relatif à la promotion de l’électricité produite au moyen de sources d’énergie renouvelables ou de cogénération</t>
  </si>
  <si>
    <t>Rappel :</t>
  </si>
  <si>
    <r>
      <t xml:space="preserve">2° </t>
    </r>
    <r>
      <rPr>
        <sz val="12"/>
        <color theme="9"/>
        <rFont val="Calibri (Corps)"/>
      </rPr>
      <t>%SER</t>
    </r>
    <r>
      <rPr>
        <sz val="12"/>
        <color theme="1"/>
        <rFont val="Calibri"/>
        <family val="2"/>
        <scheme val="minor"/>
      </rPr>
      <t xml:space="preserve"> = la part d'énergie produite à partir de sources d'énergie renouvelables déterminées conformément aux dispositions du Code de comptage [4].</t>
    </r>
  </si>
  <si>
    <r>
      <t>3°</t>
    </r>
    <r>
      <rPr>
        <sz val="12"/>
        <color theme="9"/>
        <rFont val="Calibri (Corps)"/>
      </rPr>
      <t xml:space="preserve"> kCO2</t>
    </r>
    <r>
      <rPr>
        <sz val="12"/>
        <color theme="1"/>
        <rFont val="Calibri"/>
        <family val="2"/>
        <scheme val="minor"/>
      </rPr>
      <t xml:space="preserve"> = le coefficient de performance réelle CO2 de l'unité de production d'électricité verte, calculé conformément aux dispositions du Code de comptage [4].</t>
    </r>
  </si>
  <si>
    <r>
      <t xml:space="preserve">5° </t>
    </r>
    <r>
      <rPr>
        <sz val="12"/>
        <color theme="8"/>
        <rFont val="Calibri (Corps)"/>
      </rPr>
      <t>Eenp</t>
    </r>
    <r>
      <rPr>
        <sz val="12"/>
        <color theme="1"/>
        <rFont val="Calibri"/>
        <family val="2"/>
        <scheme val="minor"/>
      </rPr>
      <t xml:space="preserve"> = l'électricité nette produite exprimée en MWh, calculée conformément aux dispositions du Code de comptage [4], à l'exception, pour toute installation d'une puissance électrique nominale brute supérieure à 500 kW, de l'électricité verte produite et injectée sur le réseau lorsqu'elle est vendue à prix négatif et pendant les périodes au cours desquelles les prix day-ahead sur le marché spot belge sont négatifs durant au moins 6 heures consécutives.</t>
    </r>
  </si>
  <si>
    <t>[4] Arrêté ministériel du 12 mars 2007 relatif au procédures et code de comptage de l'électricité produite à partir de sources d'énergie renouvelables et/ou de cogénération en Région wallonne</t>
  </si>
  <si>
    <t>Référence document consultation</t>
  </si>
  <si>
    <t>Le taux d'octroi de certificats verts intervient dans la formule d'octroi des CV sur base de la formule suivante [3] :</t>
  </si>
  <si>
    <t>Formule</t>
  </si>
  <si>
    <t>Commentaires SPW</t>
  </si>
  <si>
    <t>Référence AGW modificatif AGW-PEV [3]</t>
  </si>
  <si>
    <t>n</t>
  </si>
  <si>
    <t>Article 3 - Annexe 10 - Point 53</t>
  </si>
  <si>
    <t>Taux d'actualisation (nominal, pré-taxe)</t>
  </si>
  <si>
    <t>A titre informatif</t>
  </si>
  <si>
    <t>Tarifs régulés</t>
  </si>
  <si>
    <t>Cf. Article 38 §6bis du Décret</t>
  </si>
  <si>
    <t>= Valeur à encoder par l'utilisateur</t>
  </si>
  <si>
    <t>= Valeur non modifiable par l'utilisateur</t>
  </si>
  <si>
    <t>= Cellule non modifiable par l'utilisateur</t>
  </si>
  <si>
    <t>Utilisation :</t>
  </si>
  <si>
    <t>Outil de calcul du taux d'octroi CV   "nouvelle unité"</t>
  </si>
  <si>
    <r>
      <rPr>
        <b/>
        <sz val="12"/>
        <color theme="1"/>
        <rFont val="Calibri (Corps)"/>
      </rPr>
      <t xml:space="preserve">1° </t>
    </r>
    <r>
      <rPr>
        <sz val="12"/>
        <color theme="5"/>
        <rFont val="Calibri (Corps)"/>
      </rPr>
      <t xml:space="preserve">Taux d'octroi </t>
    </r>
    <r>
      <rPr>
        <sz val="12"/>
        <color theme="1"/>
        <rFont val="Calibri"/>
        <family val="2"/>
        <scheme val="minor"/>
      </rPr>
      <t xml:space="preserve"> = le taux d'octroi de CV (CV/MWh) calculé en appliquant la méthodologie proposée pour le régime "nouvelle unité" en cours d'adoption par le Gouvernement wallon [3] </t>
    </r>
  </si>
  <si>
    <t>[3] Projet d’arrêté du Gouvernement wallon modifiant l’arrêté du Gouvernement wallon du 30 novembre 2006 relatif à la promotion de l’électricité produite au moyen de sources d’énergie renouvelables ou de cogénération, adopté en première lecture le 9 décembre 2021</t>
  </si>
  <si>
    <t>Calcul du taux d'octroi de certificats verts pour la première année de production pour une nouvelle unité de production</t>
  </si>
  <si>
    <t>Durée de vie économique</t>
  </si>
  <si>
    <t>Investissement initial</t>
  </si>
  <si>
    <t>= min (Taux d'octroi compensation (1) ; P )</t>
  </si>
  <si>
    <t>Taux d'octroi (1)</t>
  </si>
  <si>
    <t>= Prix CV(1) x Taux d'octroi (1)</t>
  </si>
  <si>
    <t>Taux d'octroi de CV (première année de production)</t>
  </si>
  <si>
    <t>Valeur fixée par filière à l'annexe 5 de l'AGW-PEV (partie applicable à partir du 01/01/2021)</t>
  </si>
  <si>
    <t>Article 8 - Annexe 10 - Point 1</t>
  </si>
  <si>
    <t>Article 8 - Annexe 10 - Point 4 - 6°</t>
  </si>
  <si>
    <t>Article 8 - Annexe 10 - Point 6.6 - 1°- Formule 10</t>
  </si>
  <si>
    <t>Article 8 - Annexe 10 - Point 6.2 - 3°- Formule 8</t>
  </si>
  <si>
    <t>Article 8 - Annexe 10 - Point 4 - 6°- Formule 5</t>
  </si>
  <si>
    <t>Article 8 - Annexe 10 - Point 3 - 6°- Formule 1</t>
  </si>
  <si>
    <t>Article 8 - Annexe 10 - Point 3 - 6°- Formule 2</t>
  </si>
  <si>
    <t>Article 8 - Annexe 10 - Point 3 - 6°</t>
  </si>
  <si>
    <t>Verrouillage</t>
  </si>
  <si>
    <t>Article 8 - Annexe 10 - Point 6.3</t>
  </si>
  <si>
    <t>Article 8 - Annexe 10 - Point 6.6 - 1°</t>
  </si>
  <si>
    <t>Article 8 - Annexe 10 - Point 6.6 - 1° et 3°</t>
  </si>
  <si>
    <t>Article 8 - Annexe 10 - Point 6.1 - 3°</t>
  </si>
  <si>
    <t>Pour effectuer un calcul, l'utilisateur est invité à encoder ses valeurs au niveau de la feuille "2. CALCUL TAUX OCTROI CV" dans les cellules prévues à cet effet. La feuille "3. CALCUL CPMA" effectue des calculs intermédiaires qui ne peuvent être modifiés par l'utilisateur.</t>
  </si>
  <si>
    <t>Certaines cellules et feuilles sont vérouillées de manière à éviter une modification involontaire des calculs. Au besoin, la protection peut être levée via le mot de passe suivant : SPW2022</t>
  </si>
  <si>
    <t>Article 8 - Annexe 10 - Point 6.2 - 3°</t>
  </si>
  <si>
    <t>Article 8 - Annexe 10 - Point 6.2 - 2°- Formule 7</t>
  </si>
  <si>
    <t>Article 8 - Annexe 10 - Point 7</t>
  </si>
  <si>
    <t>Article 8 - Annexe 10 - Point 6.5 - 2° et 4°</t>
  </si>
  <si>
    <t>Article 8 - Annexe 10 - Point 6.5 - 2°, 3° et 5°</t>
  </si>
  <si>
    <t>Article 8 - Annexe 10 - Point 6.5 - 2°</t>
  </si>
  <si>
    <t>Article 8 - Annexe 10 - Point 6.5 - 2° - Formule 9</t>
  </si>
  <si>
    <r>
      <t>V(1) ELEC_VERTE = (1-</t>
    </r>
    <r>
      <rPr>
        <sz val="10"/>
        <color theme="5"/>
        <rFont val="Symbol"/>
        <family val="1"/>
        <charset val="2"/>
      </rPr>
      <t>l</t>
    </r>
    <r>
      <rPr>
        <sz val="10"/>
        <color theme="5"/>
        <rFont val="Calibri"/>
        <family val="2"/>
        <scheme val="minor"/>
      </rPr>
      <t>(1)) x P(1) BE-MARKET + P(1) LGO-INJ - T(1) INJ</t>
    </r>
  </si>
  <si>
    <t>Article 8 - Annexe 10 - Point 6.4</t>
  </si>
  <si>
    <t>Taux de subsidiation net (%CAPEX)</t>
  </si>
  <si>
    <t>SUB</t>
  </si>
  <si>
    <t>%Ispec</t>
  </si>
  <si>
    <t>Article 8 - Annexe 10 - Point 6.7 - 1°</t>
  </si>
  <si>
    <t>Délai versement aide</t>
  </si>
  <si>
    <t>D_SUB</t>
  </si>
  <si>
    <t>Article 8 - Annexe 10 - Point 6.7 - 2°</t>
  </si>
  <si>
    <t>Le délai représente la période nécesssaire pour obtenir le versement de l'entiereté du subside. Le subside est supposé être versé au producteur par tranche de manière linéaire sur cette période.</t>
  </si>
  <si>
    <t>Points 28-29 + Annexe  F</t>
  </si>
  <si>
    <t>Point 36</t>
  </si>
  <si>
    <t>Points 28,29 et 37 + Annexe  F</t>
  </si>
  <si>
    <t>Point 47</t>
  </si>
  <si>
    <t>Points 47 - 48</t>
  </si>
  <si>
    <t>Points 35, 41 à 43</t>
  </si>
  <si>
    <t>Points 35, 44 à 46</t>
  </si>
  <si>
    <t>Points 35, 38 à 40</t>
  </si>
  <si>
    <t>Points 35, 49 à 51</t>
  </si>
  <si>
    <t>EUR HTVA/MWhp PCI</t>
  </si>
  <si>
    <t>Valeur sur base PCI</t>
  </si>
  <si>
    <r>
      <t xml:space="preserve">Cet outil de calcul permet de déterminer le </t>
    </r>
    <r>
      <rPr>
        <sz val="12"/>
        <color theme="1"/>
        <rFont val="Calibri (Corps)"/>
      </rPr>
      <t>CPMA</t>
    </r>
    <r>
      <rPr>
        <sz val="12"/>
        <color theme="1"/>
        <rFont val="Calibri"/>
        <family val="2"/>
        <scheme val="minor"/>
      </rPr>
      <t xml:space="preserve"> et le </t>
    </r>
    <r>
      <rPr>
        <sz val="14"/>
        <color theme="1"/>
        <rFont val="Calibri"/>
        <family val="2"/>
        <scheme val="minor"/>
      </rPr>
      <t>t</t>
    </r>
    <r>
      <rPr>
        <sz val="12"/>
        <color theme="1"/>
        <rFont val="Calibri (Corps)"/>
      </rPr>
      <t xml:space="preserve">aux d'octroi de certificats verts pour une nouvelle unité de production </t>
    </r>
    <r>
      <rPr>
        <sz val="12"/>
        <color theme="1"/>
        <rFont val="Calibri"/>
        <family val="2"/>
        <scheme val="minor"/>
      </rPr>
      <t xml:space="preserve">en fonction des valeurs de référence choisies pour les paramètres techniques, économiques et financiers d'une part et les </t>
    </r>
    <r>
      <rPr>
        <sz val="12"/>
        <color theme="1"/>
        <rFont val="Calibri (Corps)"/>
      </rPr>
      <t>prix de marché</t>
    </r>
    <r>
      <rPr>
        <sz val="12"/>
        <color theme="1"/>
        <rFont val="Calibri"/>
        <family val="2"/>
        <scheme val="minor"/>
      </rPr>
      <t xml:space="preserve"> d'autre part.</t>
    </r>
  </si>
  <si>
    <t xml:space="preserve"> consultations.certificatsverts@spw.wallonie.be</t>
  </si>
  <si>
    <t>14.01.2022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</si>
</sst>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0.0%"/>
    <numFmt numFmtId="166" formatCode="0.000"/>
  </numFmts>
  <fonts count="3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2" tint="-9.9978637043366805E-2"/>
      <name val="Calibri"/>
      <family val="2"/>
      <scheme val="minor"/>
    </font>
    <font>
      <sz val="11"/>
      <color theme="1"/>
      <name val="Symbol"/>
      <family val="1"/>
      <charset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Symbol"/>
      <family val="1"/>
      <charset val="2"/>
    </font>
    <font>
      <sz val="10"/>
      <color theme="1"/>
      <name val="Calibri"/>
      <family val="2"/>
      <charset val="2"/>
      <scheme val="minor"/>
    </font>
    <font>
      <sz val="10"/>
      <color theme="1"/>
      <name val="Calibri"/>
      <family val="2"/>
    </font>
    <font>
      <sz val="10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0"/>
      <color theme="5"/>
      <name val="Symbol"/>
      <family val="1"/>
      <charset val="2"/>
    </font>
    <font>
      <b/>
      <sz val="12"/>
      <color theme="5"/>
      <name val="Calibri (Corps)"/>
    </font>
    <font>
      <sz val="12"/>
      <color theme="9"/>
      <name val="Calibri (Corps)"/>
    </font>
    <font>
      <sz val="12"/>
      <color theme="8"/>
      <name val="Calibri (Corps)"/>
    </font>
    <font>
      <sz val="12"/>
      <color theme="5"/>
      <name val="Calibri (Corps)"/>
    </font>
    <font>
      <b/>
      <sz val="12"/>
      <color theme="1"/>
      <name val="Calibri (Corps)"/>
    </font>
    <font>
      <sz val="12"/>
      <color theme="9"/>
      <name val="Calibri"/>
      <family val="2"/>
      <scheme val="minor"/>
    </font>
    <font>
      <b/>
      <sz val="12"/>
      <color theme="9"/>
      <name val="Calibri (Corps)"/>
    </font>
    <font>
      <b/>
      <sz val="12"/>
      <color theme="8"/>
      <name val="Calibri (Corps)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 (Corps)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164" fontId="27" fillId="0" borderId="0" applyFont="0" applyFill="0" applyBorder="0" applyAlignment="0" applyProtection="0"/>
  </cellStyleXfs>
  <cellXfs count="139">
    <xf numFmtId="0" fontId="0" fillId="0" borderId="0" xfId="0"/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left" indent="1"/>
    </xf>
    <xf numFmtId="3" fontId="3" fillId="2" borderId="0" xfId="0" applyNumberFormat="1" applyFont="1" applyFill="1"/>
    <xf numFmtId="0" fontId="4" fillId="4" borderId="0" xfId="0" applyFont="1" applyFill="1"/>
    <xf numFmtId="9" fontId="3" fillId="2" borderId="0" xfId="1" applyFont="1" applyFill="1"/>
    <xf numFmtId="0" fontId="3" fillId="2" borderId="1" xfId="0" applyFont="1" applyFill="1" applyBorder="1"/>
    <xf numFmtId="166" fontId="3" fillId="2" borderId="1" xfId="0" applyNumberFormat="1" applyFont="1" applyFill="1" applyBorder="1"/>
    <xf numFmtId="0" fontId="2" fillId="2" borderId="1" xfId="0" applyFont="1" applyFill="1" applyBorder="1"/>
    <xf numFmtId="3" fontId="3" fillId="2" borderId="1" xfId="0" applyNumberFormat="1" applyFont="1" applyFill="1" applyBorder="1"/>
    <xf numFmtId="0" fontId="0" fillId="2" borderId="0" xfId="0" applyFill="1"/>
    <xf numFmtId="0" fontId="10" fillId="2" borderId="0" xfId="0" applyFont="1" applyFill="1"/>
    <xf numFmtId="0" fontId="12" fillId="2" borderId="0" xfId="2" applyFill="1"/>
    <xf numFmtId="0" fontId="9" fillId="2" borderId="0" xfId="0" quotePrefix="1" applyFont="1" applyFill="1"/>
    <xf numFmtId="0" fontId="9" fillId="2" borderId="0" xfId="0" quotePrefix="1" applyFont="1" applyFill="1" applyAlignment="1">
      <alignment horizontal="left" vertical="top" wrapText="1"/>
    </xf>
    <xf numFmtId="3" fontId="3" fillId="2" borderId="0" xfId="0" applyNumberFormat="1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166" fontId="3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9" fillId="2" borderId="0" xfId="0" quotePrefix="1" applyFont="1" applyFill="1" applyAlignment="1">
      <alignment horizontal="left" vertical="top" wrapText="1"/>
    </xf>
    <xf numFmtId="0" fontId="2" fillId="6" borderId="4" xfId="0" applyFont="1" applyFill="1" applyBorder="1"/>
    <xf numFmtId="0" fontId="2" fillId="6" borderId="5" xfId="0" applyFont="1" applyFill="1" applyBorder="1"/>
    <xf numFmtId="0" fontId="2" fillId="6" borderId="6" xfId="0" applyFont="1" applyFill="1" applyBorder="1"/>
    <xf numFmtId="0" fontId="2" fillId="2" borderId="7" xfId="0" applyFont="1" applyFill="1" applyBorder="1"/>
    <xf numFmtId="0" fontId="3" fillId="2" borderId="7" xfId="0" applyFont="1" applyFill="1" applyBorder="1" applyAlignment="1">
      <alignment horizontal="left" indent="1"/>
    </xf>
    <xf numFmtId="166" fontId="3" fillId="2" borderId="0" xfId="0" applyNumberFormat="1" applyFont="1" applyFill="1" applyBorder="1"/>
    <xf numFmtId="0" fontId="3" fillId="2" borderId="8" xfId="0" applyFont="1" applyFill="1" applyBorder="1" applyAlignment="1">
      <alignment horizontal="left" indent="1"/>
    </xf>
    <xf numFmtId="0" fontId="3" fillId="2" borderId="2" xfId="0" applyFont="1" applyFill="1" applyBorder="1"/>
    <xf numFmtId="0" fontId="3" fillId="2" borderId="3" xfId="0" applyFont="1" applyFill="1" applyBorder="1"/>
    <xf numFmtId="3" fontId="3" fillId="2" borderId="2" xfId="0" applyNumberFormat="1" applyFont="1" applyFill="1" applyBorder="1"/>
    <xf numFmtId="3" fontId="3" fillId="2" borderId="3" xfId="0" applyNumberFormat="1" applyFont="1" applyFill="1" applyBorder="1"/>
    <xf numFmtId="0" fontId="2" fillId="6" borderId="4" xfId="0" applyFont="1" applyFill="1" applyBorder="1" applyAlignment="1">
      <alignment horizontal="left" indent="1"/>
    </xf>
    <xf numFmtId="0" fontId="2" fillId="6" borderId="6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right"/>
    </xf>
    <xf numFmtId="166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0" fontId="9" fillId="2" borderId="0" xfId="0" applyFont="1" applyFill="1"/>
    <xf numFmtId="0" fontId="10" fillId="2" borderId="0" xfId="0" applyFont="1" applyFill="1" applyAlignment="1">
      <alignment vertical="top"/>
    </xf>
    <xf numFmtId="0" fontId="0" fillId="2" borderId="0" xfId="0" applyFont="1" applyFill="1"/>
    <xf numFmtId="0" fontId="3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30" fillId="2" borderId="0" xfId="0" applyFont="1" applyFill="1" applyAlignment="1" applyProtection="1">
      <alignment horizontal="left"/>
      <protection locked="0"/>
    </xf>
    <xf numFmtId="0" fontId="30" fillId="2" borderId="0" xfId="0" applyFont="1" applyFill="1" applyProtection="1">
      <protection locked="0"/>
    </xf>
    <xf numFmtId="0" fontId="3" fillId="8" borderId="0" xfId="0" applyFont="1" applyFill="1" applyAlignment="1" applyProtection="1">
      <alignment wrapText="1"/>
      <protection locked="0"/>
    </xf>
    <xf numFmtId="0" fontId="3" fillId="8" borderId="0" xfId="0" quotePrefix="1" applyFont="1" applyFill="1" applyAlignment="1" applyProtection="1">
      <alignment wrapText="1"/>
      <protection locked="0"/>
    </xf>
    <xf numFmtId="0" fontId="3" fillId="7" borderId="0" xfId="0" applyFont="1" applyFill="1" applyAlignment="1" applyProtection="1">
      <alignment horizontal="left"/>
      <protection locked="0"/>
    </xf>
    <xf numFmtId="0" fontId="3" fillId="7" borderId="0" xfId="0" quotePrefix="1" applyFont="1" applyFill="1" applyAlignment="1" applyProtection="1">
      <alignment horizontal="left"/>
      <protection locked="0"/>
    </xf>
    <xf numFmtId="0" fontId="3" fillId="5" borderId="0" xfId="0" applyFont="1" applyFill="1" applyAlignment="1" applyProtection="1">
      <alignment horizontal="left"/>
      <protection locked="0"/>
    </xf>
    <xf numFmtId="0" fontId="3" fillId="5" borderId="0" xfId="0" quotePrefix="1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wrapText="1"/>
      <protection locked="0"/>
    </xf>
    <xf numFmtId="0" fontId="3" fillId="3" borderId="0" xfId="0" quotePrefix="1" applyFont="1" applyFill="1" applyAlignment="1" applyProtection="1">
      <alignment wrapText="1"/>
      <protection locked="0"/>
    </xf>
    <xf numFmtId="3" fontId="3" fillId="2" borderId="0" xfId="0" applyNumberFormat="1" applyFont="1" applyFill="1" applyAlignment="1" applyProtection="1">
      <alignment horizontal="left"/>
      <protection locked="0"/>
    </xf>
    <xf numFmtId="0" fontId="5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31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 indent="1"/>
      <protection locked="0"/>
    </xf>
    <xf numFmtId="3" fontId="3" fillId="8" borderId="0" xfId="0" applyNumberFormat="1" applyFont="1" applyFill="1" applyAlignment="1" applyProtection="1">
      <alignment horizontal="right"/>
      <protection locked="0"/>
    </xf>
    <xf numFmtId="3" fontId="30" fillId="2" borderId="0" xfId="0" applyNumberFormat="1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3" fontId="3" fillId="2" borderId="0" xfId="0" applyNumberFormat="1" applyFont="1" applyFill="1" applyAlignment="1" applyProtection="1">
      <alignment horizontal="right"/>
      <protection locked="0"/>
    </xf>
    <xf numFmtId="9" fontId="3" fillId="8" borderId="0" xfId="1" applyNumberFormat="1" applyFont="1" applyFill="1" applyAlignment="1" applyProtection="1">
      <alignment horizontal="right"/>
      <protection locked="0"/>
    </xf>
    <xf numFmtId="9" fontId="3" fillId="2" borderId="0" xfId="0" applyNumberFormat="1" applyFont="1" applyFill="1" applyAlignment="1" applyProtection="1">
      <alignment horizontal="right"/>
      <protection locked="0"/>
    </xf>
    <xf numFmtId="9" fontId="3" fillId="2" borderId="0" xfId="1" applyFont="1" applyFill="1" applyAlignment="1" applyProtection="1">
      <alignment horizontal="right"/>
      <protection locked="0"/>
    </xf>
    <xf numFmtId="0" fontId="30" fillId="2" borderId="0" xfId="0" applyFont="1" applyFill="1" applyAlignment="1" applyProtection="1">
      <alignment horizontal="right"/>
      <protection locked="0"/>
    </xf>
    <xf numFmtId="3" fontId="16" fillId="2" borderId="0" xfId="0" quotePrefix="1" applyNumberFormat="1" applyFont="1" applyFill="1" applyAlignment="1" applyProtection="1">
      <alignment horizontal="left"/>
      <protection locked="0"/>
    </xf>
    <xf numFmtId="3" fontId="30" fillId="2" borderId="0" xfId="0" applyNumberFormat="1" applyFont="1" applyFill="1" applyAlignment="1" applyProtection="1">
      <alignment horizontal="right"/>
      <protection locked="0"/>
    </xf>
    <xf numFmtId="3" fontId="3" fillId="7" borderId="0" xfId="0" applyNumberFormat="1" applyFont="1" applyFill="1" applyAlignment="1" applyProtection="1">
      <alignment horizontal="right"/>
      <protection locked="0"/>
    </xf>
    <xf numFmtId="0" fontId="14" fillId="2" borderId="0" xfId="0" applyFont="1" applyFill="1" applyProtection="1">
      <protection locked="0"/>
    </xf>
    <xf numFmtId="9" fontId="3" fillId="8" borderId="0" xfId="1" applyFont="1" applyFill="1" applyAlignment="1" applyProtection="1">
      <alignment horizontal="right"/>
      <protection locked="0"/>
    </xf>
    <xf numFmtId="0" fontId="16" fillId="2" borderId="0" xfId="0" quotePrefix="1" applyFont="1" applyFill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left" indent="1"/>
      <protection locked="0"/>
    </xf>
    <xf numFmtId="9" fontId="30" fillId="2" borderId="0" xfId="0" applyNumberFormat="1" applyFont="1" applyFill="1" applyAlignment="1" applyProtection="1">
      <alignment horizontal="left"/>
      <protection locked="0"/>
    </xf>
    <xf numFmtId="165" fontId="30" fillId="2" borderId="0" xfId="0" applyNumberFormat="1" applyFont="1" applyFill="1" applyAlignment="1" applyProtection="1">
      <alignment horizontal="right"/>
      <protection locked="0"/>
    </xf>
    <xf numFmtId="165" fontId="7" fillId="2" borderId="0" xfId="0" applyNumberFormat="1" applyFont="1" applyFill="1" applyAlignment="1" applyProtection="1">
      <alignment horizontal="right"/>
      <protection locked="0"/>
    </xf>
    <xf numFmtId="165" fontId="16" fillId="2" borderId="0" xfId="0" quotePrefix="1" applyNumberFormat="1" applyFont="1" applyFill="1" applyAlignment="1" applyProtection="1">
      <alignment horizontal="left"/>
      <protection locked="0"/>
    </xf>
    <xf numFmtId="165" fontId="30" fillId="2" borderId="0" xfId="0" applyNumberFormat="1" applyFont="1" applyFill="1" applyAlignment="1" applyProtection="1">
      <alignment horizontal="left"/>
      <protection locked="0"/>
    </xf>
    <xf numFmtId="10" fontId="3" fillId="2" borderId="0" xfId="0" applyNumberFormat="1" applyFont="1" applyFill="1" applyProtection="1">
      <protection locked="0"/>
    </xf>
    <xf numFmtId="165" fontId="3" fillId="2" borderId="0" xfId="0" applyNumberFormat="1" applyFont="1" applyFill="1" applyAlignment="1" applyProtection="1">
      <alignment horizontal="right"/>
      <protection locked="0"/>
    </xf>
    <xf numFmtId="10" fontId="3" fillId="2" borderId="0" xfId="1" applyNumberFormat="1" applyFont="1" applyFill="1" applyAlignment="1" applyProtection="1">
      <alignment horizontal="right"/>
      <protection locked="0"/>
    </xf>
    <xf numFmtId="9" fontId="30" fillId="2" borderId="0" xfId="0" applyNumberFormat="1" applyFont="1" applyFill="1" applyAlignment="1" applyProtection="1">
      <alignment horizontal="right"/>
      <protection locked="0"/>
    </xf>
    <xf numFmtId="3" fontId="3" fillId="2" borderId="0" xfId="0" applyNumberFormat="1" applyFont="1" applyFill="1" applyProtection="1">
      <protection locked="0"/>
    </xf>
    <xf numFmtId="3" fontId="30" fillId="2" borderId="0" xfId="0" applyNumberFormat="1" applyFont="1" applyFill="1" applyProtection="1">
      <protection locked="0"/>
    </xf>
    <xf numFmtId="0" fontId="2" fillId="2" borderId="0" xfId="0" applyFont="1" applyFill="1" applyAlignment="1" applyProtection="1">
      <alignment horizontal="left" indent="1"/>
      <protection locked="0"/>
    </xf>
    <xf numFmtId="3" fontId="2" fillId="2" borderId="0" xfId="0" applyNumberFormat="1" applyFont="1" applyFill="1" applyProtection="1">
      <protection locked="0"/>
    </xf>
    <xf numFmtId="3" fontId="17" fillId="2" borderId="0" xfId="0" quotePrefix="1" applyNumberFormat="1" applyFont="1" applyFill="1" applyProtection="1">
      <protection locked="0"/>
    </xf>
    <xf numFmtId="9" fontId="3" fillId="2" borderId="0" xfId="1" applyFont="1" applyFill="1" applyAlignment="1" applyProtection="1">
      <alignment horizontal="left" indent="1"/>
      <protection locked="0"/>
    </xf>
    <xf numFmtId="0" fontId="17" fillId="2" borderId="0" xfId="0" quotePrefix="1" applyFont="1" applyFill="1" applyProtection="1">
      <protection locked="0"/>
    </xf>
    <xf numFmtId="0" fontId="3" fillId="2" borderId="0" xfId="0" quotePrefix="1" applyFont="1" applyFill="1" applyProtection="1">
      <protection locked="0"/>
    </xf>
    <xf numFmtId="9" fontId="3" fillId="2" borderId="0" xfId="1" applyFont="1" applyFill="1" applyProtection="1">
      <protection locked="0"/>
    </xf>
    <xf numFmtId="0" fontId="3" fillId="2" borderId="0" xfId="0" applyFont="1" applyFill="1" applyAlignment="1" applyProtection="1">
      <alignment horizontal="left" indent="2"/>
      <protection locked="0"/>
    </xf>
    <xf numFmtId="0" fontId="16" fillId="2" borderId="0" xfId="0" quotePrefix="1" applyFont="1" applyFill="1" applyProtection="1">
      <protection locked="0"/>
    </xf>
    <xf numFmtId="4" fontId="3" fillId="7" borderId="0" xfId="0" applyNumberFormat="1" applyFont="1" applyFill="1" applyAlignment="1" applyProtection="1">
      <alignment horizontal="right"/>
      <protection locked="0"/>
    </xf>
    <xf numFmtId="2" fontId="30" fillId="2" borderId="0" xfId="0" applyNumberFormat="1" applyFont="1" applyFill="1" applyAlignment="1" applyProtection="1">
      <alignment horizontal="right"/>
      <protection locked="0"/>
    </xf>
    <xf numFmtId="2" fontId="3" fillId="2" borderId="0" xfId="0" applyNumberFormat="1" applyFont="1" applyFill="1" applyAlignment="1" applyProtection="1">
      <alignment horizontal="right"/>
      <protection locked="0"/>
    </xf>
    <xf numFmtId="4" fontId="3" fillId="2" borderId="0" xfId="0" applyNumberFormat="1" applyFont="1" applyFill="1" applyAlignment="1" applyProtection="1">
      <alignment horizontal="right"/>
      <protection locked="0"/>
    </xf>
    <xf numFmtId="0" fontId="13" fillId="2" borderId="0" xfId="0" applyFont="1" applyFill="1" applyProtection="1">
      <protection locked="0"/>
    </xf>
    <xf numFmtId="10" fontId="3" fillId="8" borderId="0" xfId="1" applyNumberFormat="1" applyFont="1" applyFill="1" applyAlignment="1" applyProtection="1">
      <alignment horizontal="right"/>
      <protection locked="0"/>
    </xf>
    <xf numFmtId="4" fontId="3" fillId="8" borderId="0" xfId="0" applyNumberFormat="1" applyFont="1" applyFill="1" applyAlignment="1" applyProtection="1">
      <alignment horizontal="right"/>
      <protection locked="0"/>
    </xf>
    <xf numFmtId="2" fontId="3" fillId="8" borderId="0" xfId="0" applyNumberFormat="1" applyFont="1" applyFill="1" applyProtection="1">
      <protection locked="0"/>
    </xf>
    <xf numFmtId="2" fontId="3" fillId="2" borderId="0" xfId="0" applyNumberFormat="1" applyFont="1" applyFill="1" applyProtection="1">
      <protection locked="0"/>
    </xf>
    <xf numFmtId="2" fontId="3" fillId="7" borderId="0" xfId="0" applyNumberFormat="1" applyFont="1" applyFill="1" applyProtection="1">
      <protection locked="0"/>
    </xf>
    <xf numFmtId="0" fontId="2" fillId="2" borderId="0" xfId="0" quotePrefix="1" applyFont="1" applyFill="1" applyAlignment="1" applyProtection="1">
      <alignment horizontal="left"/>
      <protection locked="0"/>
    </xf>
    <xf numFmtId="3" fontId="3" fillId="3" borderId="0" xfId="0" applyNumberFormat="1" applyFont="1" applyFill="1" applyAlignment="1" applyProtection="1">
      <alignment horizontal="right"/>
    </xf>
    <xf numFmtId="10" fontId="3" fillId="3" borderId="0" xfId="1" applyNumberFormat="1" applyFont="1" applyFill="1" applyAlignment="1" applyProtection="1">
      <alignment horizontal="right"/>
    </xf>
    <xf numFmtId="3" fontId="3" fillId="3" borderId="0" xfId="0" applyNumberFormat="1" applyFont="1" applyFill="1" applyProtection="1"/>
    <xf numFmtId="3" fontId="2" fillId="3" borderId="0" xfId="0" applyNumberFormat="1" applyFont="1" applyFill="1" applyProtection="1"/>
    <xf numFmtId="3" fontId="3" fillId="2" borderId="0" xfId="0" applyNumberFormat="1" applyFont="1" applyFill="1" applyProtection="1"/>
    <xf numFmtId="0" fontId="3" fillId="2" borderId="0" xfId="0" applyFont="1" applyFill="1" applyProtection="1"/>
    <xf numFmtId="2" fontId="2" fillId="3" borderId="0" xfId="0" applyNumberFormat="1" applyFont="1" applyFill="1" applyProtection="1"/>
    <xf numFmtId="2" fontId="3" fillId="3" borderId="0" xfId="0" applyNumberFormat="1" applyFont="1" applyFill="1" applyProtection="1"/>
    <xf numFmtId="4" fontId="2" fillId="3" borderId="0" xfId="0" applyNumberFormat="1" applyFont="1" applyFill="1" applyAlignment="1" applyProtection="1">
      <alignment horizontal="right"/>
    </xf>
    <xf numFmtId="166" fontId="3" fillId="3" borderId="0" xfId="0" applyNumberFormat="1" applyFont="1" applyFill="1" applyProtection="1"/>
    <xf numFmtId="166" fontId="3" fillId="5" borderId="0" xfId="0" applyNumberFormat="1" applyFont="1" applyFill="1" applyProtection="1"/>
    <xf numFmtId="9" fontId="3" fillId="2" borderId="0" xfId="0" applyNumberFormat="1" applyFont="1" applyFill="1" applyAlignment="1" applyProtection="1">
      <alignment horizontal="left"/>
      <protection locked="0"/>
    </xf>
    <xf numFmtId="166" fontId="2" fillId="3" borderId="0" xfId="0" applyNumberFormat="1" applyFont="1" applyFill="1" applyProtection="1"/>
    <xf numFmtId="166" fontId="3" fillId="2" borderId="7" xfId="0" applyNumberFormat="1" applyFont="1" applyFill="1" applyBorder="1"/>
    <xf numFmtId="3" fontId="3" fillId="2" borderId="7" xfId="0" applyNumberFormat="1" applyFont="1" applyFill="1" applyBorder="1"/>
    <xf numFmtId="3" fontId="3" fillId="2" borderId="8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1" fontId="3" fillId="2" borderId="7" xfId="0" applyNumberFormat="1" applyFont="1" applyFill="1" applyBorder="1"/>
    <xf numFmtId="2" fontId="3" fillId="2" borderId="0" xfId="0" applyNumberFormat="1" applyFont="1" applyFill="1" applyAlignment="1" applyProtection="1">
      <alignment horizontal="left"/>
      <protection locked="0"/>
    </xf>
    <xf numFmtId="166" fontId="3" fillId="2" borderId="7" xfId="0" applyNumberFormat="1" applyFont="1" applyFill="1" applyBorder="1" applyAlignment="1">
      <alignment horizontal="right"/>
    </xf>
    <xf numFmtId="0" fontId="3" fillId="2" borderId="7" xfId="0" applyFont="1" applyFill="1" applyBorder="1"/>
    <xf numFmtId="0" fontId="12" fillId="0" borderId="0" xfId="2"/>
    <xf numFmtId="0" fontId="1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8" fillId="3" borderId="0" xfId="0" applyFont="1" applyFill="1" applyAlignment="1" applyProtection="1">
      <alignment horizontal="left" vertical="center" wrapText="1" indent="1"/>
      <protection locked="0"/>
    </xf>
  </cellXfs>
  <cellStyles count="6">
    <cellStyle name="Lien hypertexte" xfId="2" builtinId="8"/>
    <cellStyle name="Monétaire 2" xfId="5" xr:uid="{E9D58F52-B99A-E545-B2FC-F0AE0926C756}"/>
    <cellStyle name="Normal" xfId="0" builtinId="0"/>
    <cellStyle name="Normal 2" xfId="3" xr:uid="{E680982C-658C-E042-9F8A-8CDAFF7005F1}"/>
    <cellStyle name="Pourcentage" xfId="1" builtinId="5"/>
    <cellStyle name="Pourcentage 2" xfId="4" xr:uid="{80396E1E-35EF-C142-B3ED-688E06FD38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Taux d'octroi "nouvelle unité" - BIOGAZ (AGRI)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 2022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'2. CALCUL TAUX OCTROI CV'!#REF!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'2. CALCUL TAUX OCTROI CV'!#REF!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F96-034B-B0DE-27681F233137}"/>
            </c:ext>
          </c:extLst>
        </c:ser>
        <c:ser>
          <c:idx val="1"/>
          <c:order val="1"/>
          <c:tx>
            <c:v>TO 2021 - kECO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'2. CALCUL TAUX OCTROI CV'!#REF!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'2. CALCUL TAUX OCTROI CV'!#REF!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F96-034B-B0DE-27681F233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7940704"/>
        <c:axId val="1250462080"/>
      </c:barChart>
      <c:catAx>
        <c:axId val="1257940704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0462080"/>
        <c:crosses val="autoZero"/>
        <c:auto val="1"/>
        <c:lblAlgn val="ctr"/>
        <c:lblOffset val="100"/>
        <c:noMultiLvlLbl val="0"/>
      </c:catAx>
      <c:valAx>
        <c:axId val="1250462080"/>
        <c:scaling>
          <c:orientation val="minMax"/>
          <c:max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CV/MWh</a:t>
                </a:r>
              </a:p>
            </c:rich>
          </c:tx>
          <c:layout>
            <c:manualLayout>
              <c:xMode val="edge"/>
              <c:yMode val="edge"/>
              <c:x val="5.3221479041342862E-2"/>
              <c:y val="0.458485954864561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7940704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84318D4-DD7F-A14F-B1AC-007D959A4A09}">
  <sheetPr/>
  <sheetViews>
    <sheetView zoomScale="177" workbookViewId="0" zoomToFit="1"/>
  </sheetViews>
  <pageMargins left="0.7" right="0.7" top="0.75" bottom="0.75" header="0.3" footer="0.3"/>
  <pageSetup paperSize="9" orientation="landscape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25400</xdr:rowOff>
    </xdr:from>
    <xdr:to>
      <xdr:col>4</xdr:col>
      <xdr:colOff>25400</xdr:colOff>
      <xdr:row>10</xdr:row>
      <xdr:rowOff>151495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B979061-209D-A447-A015-DC9C2D776C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9" r="7043"/>
        <a:stretch/>
      </xdr:blipFill>
      <xdr:spPr>
        <a:xfrm>
          <a:off x="25400" y="25400"/>
          <a:ext cx="3086100" cy="2158095"/>
        </a:xfrm>
        <a:prstGeom prst="rect">
          <a:avLst/>
        </a:prstGeom>
      </xdr:spPr>
    </xdr:pic>
    <xdr:clientData/>
  </xdr:twoCellAnchor>
  <xdr:twoCellAnchor>
    <xdr:from>
      <xdr:col>2</xdr:col>
      <xdr:colOff>469900</xdr:colOff>
      <xdr:row>50</xdr:row>
      <xdr:rowOff>159440</xdr:rowOff>
    </xdr:from>
    <xdr:to>
      <xdr:col>9</xdr:col>
      <xdr:colOff>493889</xdr:colOff>
      <xdr:row>52</xdr:row>
      <xdr:rowOff>28994</xdr:rowOff>
    </xdr:to>
    <xdr:sp macro="" textlink="">
      <xdr:nvSpPr>
        <xdr:cNvPr id="4" name="ZoneTexte 12">
          <a:extLst>
            <a:ext uri="{FF2B5EF4-FFF2-40B4-BE49-F238E27FC236}">
              <a16:creationId xmlns:a16="http://schemas.microsoft.com/office/drawing/2014/main" id="{CD62FF85-6144-4F40-9836-9737DC4FC494}"/>
            </a:ext>
          </a:extLst>
        </xdr:cNvPr>
        <xdr:cNvSpPr txBox="1">
          <a:spLocks noChangeArrowheads="1"/>
        </xdr:cNvSpPr>
      </xdr:nvSpPr>
      <xdr:spPr bwMode="auto">
        <a:xfrm>
          <a:off x="1904530" y="11589440"/>
          <a:ext cx="5786026" cy="269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>
          <a:sp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/>
          <a:r>
            <a:rPr lang="fr-FR" sz="1200" b="1" spc="-50">
              <a:solidFill>
                <a:srgbClr val="000000"/>
              </a:solidFill>
              <a:latin typeface="Arial" charset="0"/>
              <a:cs typeface="Arial" charset="0"/>
            </a:rPr>
            <a:t>Service public de Wallonie</a:t>
          </a:r>
          <a:r>
            <a:rPr lang="en-GB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1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|</a:t>
          </a:r>
          <a:r>
            <a:rPr lang="fr-FR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200" b="1" kern="1200" spc="-50">
              <a:solidFill>
                <a:srgbClr val="EE7219"/>
              </a:solidFill>
              <a:effectLst/>
              <a:latin typeface="Arial"/>
              <a:ea typeface="ＭＳ Ｐゴシック" charset="0"/>
              <a:cs typeface="Arial"/>
            </a:rPr>
            <a:t>SPW Territoire, Logement, Patrimoine, Énergie</a:t>
          </a:r>
          <a:r>
            <a:rPr lang="en-GB" sz="1200" b="1" spc="-50">
              <a:solidFill>
                <a:srgbClr val="EE7219"/>
              </a:solidFill>
              <a:effectLst/>
              <a:latin typeface="Arial"/>
              <a:cs typeface="Arial"/>
            </a:rPr>
            <a:t> </a:t>
          </a:r>
          <a:endParaRPr lang="fr-FR" sz="1200" b="1" spc="-50">
            <a:solidFill>
              <a:srgbClr val="EE7219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70169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4C40210-672C-CC4F-937E-B29AE6F306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Philippe%20Taverniers/Dropbox%20(ValBiom)/ValBiom%20equipe/Th&#233;matique/Biom&#233;thanisation/Dossiers/MP%20Prix%20intrants%20-%20MS%20PT/Prix_intra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èses_CatB"/>
      <sheetName val="RawDATA_CatB"/>
      <sheetName val="Prix_intrants_CatB"/>
      <sheetName val="Rapport_Cat_B"/>
      <sheetName val="CAT_B"/>
      <sheetName val="Prix_intrants_Cat_S"/>
      <sheetName val="Rapport_Cat_S"/>
      <sheetName val="CAT_S"/>
      <sheetName val="Rapport_IAA"/>
      <sheetName val="Rapport_IAA_source"/>
      <sheetName val="Détail_gisement_BST"/>
      <sheetName val="BMP_from_BST"/>
      <sheetName val="Feuil1"/>
    </sheetNames>
    <sheetDataSet>
      <sheetData sheetId="0">
        <row r="2">
          <cell r="B2">
            <v>0.55000000000000004</v>
          </cell>
        </row>
        <row r="3">
          <cell r="B3">
            <v>0.5</v>
          </cell>
        </row>
        <row r="4">
          <cell r="B4">
            <v>9.94</v>
          </cell>
        </row>
        <row r="5">
          <cell r="B5">
            <v>33.726496912509546</v>
          </cell>
        </row>
        <row r="9">
          <cell r="B9">
            <v>5.5</v>
          </cell>
        </row>
        <row r="10">
          <cell r="B10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sultations.certificatsverts@spw.wallonie.b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9FCB4-098C-424B-84AF-AE81B0CA944F}">
  <sheetPr>
    <pageSetUpPr fitToPage="1"/>
  </sheetPr>
  <dimension ref="A4:K47"/>
  <sheetViews>
    <sheetView tabSelected="1" showWhiteSpace="0" view="pageBreakPreview" zoomScale="75" zoomScaleNormal="100" zoomScalePageLayoutView="70" workbookViewId="0">
      <selection activeCell="N42" sqref="N42"/>
    </sheetView>
  </sheetViews>
  <sheetFormatPr baseColWidth="10" defaultColWidth="10.83203125" defaultRowHeight="16" x14ac:dyDescent="0.2"/>
  <cols>
    <col min="1" max="1" width="16" style="13" customWidth="1"/>
    <col min="2" max="2" width="2.83203125" style="13" customWidth="1"/>
    <col min="3" max="16384" width="10.83203125" style="13"/>
  </cols>
  <sheetData>
    <row r="4" spans="1:11" x14ac:dyDescent="0.2">
      <c r="E4" s="133" t="s">
        <v>176</v>
      </c>
      <c r="F4" s="133"/>
      <c r="G4" s="133"/>
      <c r="H4" s="133"/>
      <c r="I4" s="133"/>
      <c r="J4" s="133"/>
      <c r="K4" s="133"/>
    </row>
    <row r="5" spans="1:11" x14ac:dyDescent="0.2">
      <c r="E5" s="133"/>
      <c r="F5" s="133"/>
      <c r="G5" s="133"/>
      <c r="H5" s="133"/>
      <c r="I5" s="133"/>
      <c r="J5" s="133"/>
      <c r="K5" s="133"/>
    </row>
    <row r="6" spans="1:11" x14ac:dyDescent="0.2">
      <c r="E6" s="133"/>
      <c r="F6" s="133"/>
      <c r="G6" s="133"/>
      <c r="H6" s="133"/>
      <c r="I6" s="133"/>
      <c r="J6" s="133"/>
      <c r="K6" s="133"/>
    </row>
    <row r="7" spans="1:11" x14ac:dyDescent="0.2">
      <c r="E7" s="133"/>
      <c r="F7" s="133"/>
      <c r="G7" s="133"/>
      <c r="H7" s="133"/>
      <c r="I7" s="133"/>
      <c r="J7" s="133"/>
      <c r="K7" s="133"/>
    </row>
    <row r="8" spans="1:11" x14ac:dyDescent="0.2">
      <c r="E8" s="133"/>
      <c r="F8" s="133"/>
      <c r="G8" s="133"/>
      <c r="H8" s="133"/>
      <c r="I8" s="133"/>
      <c r="J8" s="133"/>
      <c r="K8" s="133"/>
    </row>
    <row r="9" spans="1:11" x14ac:dyDescent="0.2">
      <c r="E9" s="133"/>
      <c r="F9" s="133"/>
      <c r="G9" s="133"/>
      <c r="H9" s="133"/>
      <c r="I9" s="133"/>
      <c r="J9" s="133"/>
      <c r="K9" s="133"/>
    </row>
    <row r="10" spans="1:11" x14ac:dyDescent="0.2">
      <c r="F10" s="40"/>
    </row>
    <row r="12" spans="1:11" ht="36" customHeight="1" x14ac:dyDescent="0.2">
      <c r="A12" s="41" t="s">
        <v>72</v>
      </c>
      <c r="C12" s="135" t="s">
        <v>153</v>
      </c>
      <c r="D12" s="135"/>
      <c r="E12" s="135"/>
      <c r="F12" s="135"/>
      <c r="G12" s="135"/>
      <c r="H12" s="135"/>
      <c r="I12" s="135"/>
      <c r="J12" s="135"/>
      <c r="K12" s="135"/>
    </row>
    <row r="13" spans="1:11" ht="17" customHeight="1" x14ac:dyDescent="0.2">
      <c r="A13" s="14"/>
      <c r="C13" s="135" t="s">
        <v>230</v>
      </c>
      <c r="D13" s="135"/>
      <c r="E13" s="135"/>
      <c r="F13" s="135"/>
      <c r="G13" s="135"/>
      <c r="H13" s="135"/>
      <c r="I13" s="135"/>
      <c r="J13" s="135"/>
      <c r="K13" s="135"/>
    </row>
    <row r="14" spans="1:11" ht="36" customHeight="1" x14ac:dyDescent="0.2">
      <c r="A14" s="14"/>
      <c r="C14" s="135"/>
      <c r="D14" s="135"/>
      <c r="E14" s="135"/>
      <c r="F14" s="135"/>
      <c r="G14" s="135"/>
      <c r="H14" s="135"/>
      <c r="I14" s="135"/>
      <c r="J14" s="135"/>
      <c r="K14" s="135"/>
    </row>
    <row r="15" spans="1:11" ht="55" customHeight="1" x14ac:dyDescent="0.2">
      <c r="A15" s="41" t="s">
        <v>175</v>
      </c>
      <c r="C15" s="136" t="s">
        <v>200</v>
      </c>
      <c r="D15" s="136"/>
      <c r="E15" s="136"/>
      <c r="F15" s="136"/>
      <c r="G15" s="136"/>
      <c r="H15" s="136"/>
      <c r="I15" s="136"/>
      <c r="J15" s="136"/>
      <c r="K15" s="136"/>
    </row>
    <row r="16" spans="1:11" ht="22" customHeight="1" x14ac:dyDescent="0.2">
      <c r="A16" s="14" t="s">
        <v>156</v>
      </c>
      <c r="C16" s="135" t="s">
        <v>162</v>
      </c>
      <c r="D16" s="135"/>
      <c r="E16" s="135"/>
      <c r="F16" s="135"/>
      <c r="G16" s="135"/>
      <c r="H16" s="135"/>
      <c r="I16" s="135"/>
      <c r="J16" s="135"/>
      <c r="K16" s="135"/>
    </row>
    <row r="17" spans="1:11" x14ac:dyDescent="0.2">
      <c r="A17" s="14"/>
      <c r="C17" s="14" t="s">
        <v>129</v>
      </c>
    </row>
    <row r="18" spans="1:11" ht="5" customHeight="1" x14ac:dyDescent="0.2">
      <c r="A18" s="14"/>
    </row>
    <row r="19" spans="1:11" x14ac:dyDescent="0.2">
      <c r="A19" s="14"/>
      <c r="C19" s="13" t="s">
        <v>124</v>
      </c>
    </row>
    <row r="20" spans="1:11" ht="3" customHeight="1" x14ac:dyDescent="0.2">
      <c r="A20" s="14"/>
    </row>
    <row r="21" spans="1:11" ht="16" customHeight="1" x14ac:dyDescent="0.2">
      <c r="A21" s="14"/>
      <c r="C21" s="137" t="s">
        <v>177</v>
      </c>
      <c r="D21" s="137"/>
      <c r="E21" s="137"/>
      <c r="F21" s="137"/>
      <c r="G21" s="137"/>
      <c r="H21" s="137"/>
      <c r="I21" s="137"/>
      <c r="J21" s="137"/>
      <c r="K21" s="137"/>
    </row>
    <row r="22" spans="1:11" ht="19" customHeight="1" x14ac:dyDescent="0.2">
      <c r="A22" s="14"/>
      <c r="C22" s="137"/>
      <c r="D22" s="137"/>
      <c r="E22" s="137"/>
      <c r="F22" s="137"/>
      <c r="G22" s="137"/>
      <c r="H22" s="137"/>
      <c r="I22" s="137"/>
      <c r="J22" s="137"/>
      <c r="K22" s="137"/>
    </row>
    <row r="23" spans="1:11" x14ac:dyDescent="0.2">
      <c r="A23" s="14"/>
      <c r="C23" s="137" t="s">
        <v>157</v>
      </c>
      <c r="D23" s="137"/>
      <c r="E23" s="137"/>
      <c r="F23" s="137"/>
      <c r="G23" s="137"/>
      <c r="H23" s="137"/>
      <c r="I23" s="137"/>
      <c r="J23" s="137"/>
      <c r="K23" s="137"/>
    </row>
    <row r="24" spans="1:11" x14ac:dyDescent="0.2">
      <c r="A24" s="14"/>
      <c r="C24" s="137"/>
      <c r="D24" s="137"/>
      <c r="E24" s="137"/>
      <c r="F24" s="137"/>
      <c r="G24" s="137"/>
      <c r="H24" s="137"/>
      <c r="I24" s="137"/>
      <c r="J24" s="137"/>
      <c r="K24" s="137"/>
    </row>
    <row r="25" spans="1:11" x14ac:dyDescent="0.2">
      <c r="A25" s="14"/>
      <c r="C25" s="137" t="s">
        <v>158</v>
      </c>
      <c r="D25" s="137"/>
      <c r="E25" s="137"/>
      <c r="F25" s="137"/>
      <c r="G25" s="137"/>
      <c r="H25" s="137"/>
      <c r="I25" s="137"/>
      <c r="J25" s="137"/>
      <c r="K25" s="137"/>
    </row>
    <row r="26" spans="1:11" x14ac:dyDescent="0.2">
      <c r="A26" s="14"/>
      <c r="C26" s="137"/>
      <c r="D26" s="137"/>
      <c r="E26" s="137"/>
      <c r="F26" s="137"/>
      <c r="G26" s="137"/>
      <c r="H26" s="137"/>
      <c r="I26" s="137"/>
      <c r="J26" s="137"/>
      <c r="K26" s="137"/>
    </row>
    <row r="27" spans="1:11" ht="16" customHeight="1" x14ac:dyDescent="0.2">
      <c r="A27" s="14"/>
      <c r="C27" s="137" t="s">
        <v>138</v>
      </c>
      <c r="D27" s="137"/>
      <c r="E27" s="137"/>
      <c r="F27" s="137"/>
      <c r="G27" s="137"/>
      <c r="H27" s="137"/>
      <c r="I27" s="137"/>
      <c r="J27" s="137"/>
      <c r="K27" s="137"/>
    </row>
    <row r="28" spans="1:11" x14ac:dyDescent="0.2">
      <c r="A28" s="14"/>
      <c r="C28" s="137"/>
      <c r="D28" s="137"/>
      <c r="E28" s="137"/>
      <c r="F28" s="137"/>
      <c r="G28" s="137"/>
      <c r="H28" s="137"/>
      <c r="I28" s="137"/>
      <c r="J28" s="137"/>
      <c r="K28" s="137"/>
    </row>
    <row r="29" spans="1:11" ht="16" customHeight="1" x14ac:dyDescent="0.2">
      <c r="A29" s="14"/>
      <c r="C29" s="137" t="s">
        <v>159</v>
      </c>
      <c r="D29" s="137"/>
      <c r="E29" s="137"/>
      <c r="F29" s="137"/>
      <c r="G29" s="137"/>
      <c r="H29" s="137"/>
      <c r="I29" s="137"/>
      <c r="J29" s="137"/>
      <c r="K29" s="137"/>
    </row>
    <row r="30" spans="1:11" x14ac:dyDescent="0.2">
      <c r="A30" s="14"/>
      <c r="C30" s="137"/>
      <c r="D30" s="137"/>
      <c r="E30" s="137"/>
      <c r="F30" s="137"/>
      <c r="G30" s="137"/>
      <c r="H30" s="137"/>
      <c r="I30" s="137"/>
      <c r="J30" s="137"/>
      <c r="K30" s="137"/>
    </row>
    <row r="31" spans="1:11" ht="36" customHeight="1" x14ac:dyDescent="0.2">
      <c r="A31" s="14"/>
      <c r="C31" s="137"/>
      <c r="D31" s="137"/>
      <c r="E31" s="137"/>
      <c r="F31" s="137"/>
      <c r="G31" s="137"/>
      <c r="H31" s="137"/>
      <c r="I31" s="137"/>
      <c r="J31" s="137"/>
      <c r="K31" s="137"/>
    </row>
    <row r="32" spans="1:11" x14ac:dyDescent="0.2">
      <c r="A32" s="14"/>
    </row>
    <row r="33" spans="1:11" x14ac:dyDescent="0.2">
      <c r="A33" s="14" t="s">
        <v>71</v>
      </c>
      <c r="C33" s="42" t="s">
        <v>154</v>
      </c>
      <c r="D33" s="42"/>
      <c r="E33" s="42"/>
      <c r="F33" s="42"/>
      <c r="G33" s="42"/>
      <c r="H33" s="42"/>
      <c r="I33" s="42"/>
      <c r="J33" s="42"/>
      <c r="K33" s="42"/>
    </row>
    <row r="34" spans="1:11" x14ac:dyDescent="0.2">
      <c r="C34" s="135" t="s">
        <v>155</v>
      </c>
      <c r="D34" s="135"/>
      <c r="E34" s="135"/>
      <c r="F34" s="135"/>
      <c r="G34" s="135"/>
      <c r="H34" s="135"/>
      <c r="I34" s="135"/>
      <c r="J34" s="135"/>
      <c r="K34" s="135"/>
    </row>
    <row r="35" spans="1:11" x14ac:dyDescent="0.2">
      <c r="C35" s="135"/>
      <c r="D35" s="135"/>
      <c r="E35" s="135"/>
      <c r="F35" s="135"/>
      <c r="G35" s="135"/>
      <c r="H35" s="135"/>
      <c r="I35" s="135"/>
      <c r="J35" s="135"/>
      <c r="K35" s="135"/>
    </row>
    <row r="36" spans="1:11" x14ac:dyDescent="0.2">
      <c r="C36" s="134" t="s">
        <v>178</v>
      </c>
      <c r="D36" s="134"/>
      <c r="E36" s="134"/>
      <c r="F36" s="134"/>
      <c r="G36" s="134"/>
      <c r="H36" s="134"/>
      <c r="I36" s="134"/>
      <c r="J36" s="134"/>
      <c r="K36" s="134"/>
    </row>
    <row r="37" spans="1:11" x14ac:dyDescent="0.2">
      <c r="C37" s="134"/>
      <c r="D37" s="134"/>
      <c r="E37" s="134"/>
      <c r="F37" s="134"/>
      <c r="G37" s="134"/>
      <c r="H37" s="134"/>
      <c r="I37" s="134"/>
      <c r="J37" s="134"/>
      <c r="K37" s="134"/>
    </row>
    <row r="38" spans="1:11" x14ac:dyDescent="0.2">
      <c r="C38" s="134"/>
      <c r="D38" s="134"/>
      <c r="E38" s="134"/>
      <c r="F38" s="134"/>
      <c r="G38" s="134"/>
      <c r="H38" s="134"/>
      <c r="I38" s="134"/>
      <c r="J38" s="134"/>
      <c r="K38" s="134"/>
    </row>
    <row r="39" spans="1:11" ht="38" customHeight="1" x14ac:dyDescent="0.2">
      <c r="C39" s="135" t="s">
        <v>160</v>
      </c>
      <c r="D39" s="135"/>
      <c r="E39" s="135"/>
      <c r="F39" s="135"/>
      <c r="G39" s="135"/>
      <c r="H39" s="135"/>
      <c r="I39" s="135"/>
      <c r="J39" s="135"/>
      <c r="K39" s="135"/>
    </row>
    <row r="40" spans="1:11" ht="56" customHeight="1" x14ac:dyDescent="0.2">
      <c r="A40" s="41" t="s">
        <v>195</v>
      </c>
      <c r="C40" s="135" t="s">
        <v>201</v>
      </c>
      <c r="D40" s="135"/>
      <c r="E40" s="135"/>
      <c r="F40" s="135"/>
      <c r="G40" s="135"/>
      <c r="H40" s="135"/>
      <c r="I40" s="135"/>
      <c r="J40" s="135"/>
      <c r="K40" s="135"/>
    </row>
    <row r="41" spans="1:11" x14ac:dyDescent="0.2">
      <c r="C41" s="23"/>
      <c r="D41" s="23"/>
      <c r="E41" s="23"/>
      <c r="F41" s="23"/>
      <c r="G41" s="23"/>
      <c r="H41" s="23"/>
      <c r="I41" s="23"/>
      <c r="J41" s="23"/>
      <c r="K41" s="23"/>
    </row>
    <row r="42" spans="1:11" x14ac:dyDescent="0.2">
      <c r="A42" s="14" t="s">
        <v>125</v>
      </c>
      <c r="C42" s="40" t="s">
        <v>232</v>
      </c>
    </row>
    <row r="44" spans="1:11" x14ac:dyDescent="0.2">
      <c r="A44" s="14" t="s">
        <v>70</v>
      </c>
      <c r="C44" s="132" t="s">
        <v>231</v>
      </c>
      <c r="F44" s="16"/>
    </row>
    <row r="45" spans="1:11" x14ac:dyDescent="0.2">
      <c r="A45" s="14"/>
      <c r="C45" s="15"/>
      <c r="F45" s="16"/>
    </row>
    <row r="46" spans="1:11" x14ac:dyDescent="0.2">
      <c r="C46" s="17"/>
      <c r="D46" s="17"/>
      <c r="E46" s="17"/>
      <c r="F46" s="17"/>
      <c r="G46" s="17"/>
      <c r="H46" s="17"/>
      <c r="I46" s="17"/>
      <c r="J46" s="17"/>
      <c r="K46" s="17"/>
    </row>
    <row r="47" spans="1:11" x14ac:dyDescent="0.2">
      <c r="A47" s="14"/>
      <c r="C47" s="15"/>
      <c r="D47" s="17"/>
      <c r="E47" s="17"/>
      <c r="F47" s="17"/>
      <c r="G47" s="17"/>
      <c r="H47" s="17"/>
      <c r="I47" s="17"/>
      <c r="J47" s="17"/>
      <c r="K47" s="17"/>
    </row>
  </sheetData>
  <sheetProtection algorithmName="SHA-512" hashValue="Y7mQzArH0ChO8lft2vWKv8NksvhinfOCt6Xt/cgo5sIz1lKwWiY23VR49frjgLcrjqWEKyuCAtEM2mwPaDLT4Q==" saltValue="dhMi3RZcc1O0keTiBftMZA==" spinCount="100000" sheet="1" objects="1" scenarios="1"/>
  <mergeCells count="14">
    <mergeCell ref="C40:K40"/>
    <mergeCell ref="C39:K39"/>
    <mergeCell ref="C29:K31"/>
    <mergeCell ref="C13:K14"/>
    <mergeCell ref="C16:K16"/>
    <mergeCell ref="C21:K22"/>
    <mergeCell ref="C23:K24"/>
    <mergeCell ref="C25:K26"/>
    <mergeCell ref="C27:K28"/>
    <mergeCell ref="E4:K9"/>
    <mergeCell ref="C36:K38"/>
    <mergeCell ref="C12:K12"/>
    <mergeCell ref="C34:K35"/>
    <mergeCell ref="C15:K15"/>
  </mergeCells>
  <hyperlinks>
    <hyperlink ref="C44" r:id="rId1" display="mailto:consultations.certificatsverts@spw.wallonie.be" xr:uid="{CB2E3983-CD56-45D8-8CBC-87DF55DFB8A2}"/>
  </hyperlinks>
  <pageMargins left="0.42" right="0.4" top="0.75" bottom="0.75" header="0.3" footer="0.3"/>
  <pageSetup paperSize="9" scale="76" orientation="portrait" r:id="rId2"/>
  <headerFooter>
    <oddHeader>&amp;C&amp;"System Font,Normal"&amp;10&amp;K000000SPW ENERGIE - CONSULTATION DU 14/01/202 au 18/01/2022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642E7-D981-D948-8F42-A6F633227552}">
  <sheetPr>
    <pageSetUpPr fitToPage="1"/>
  </sheetPr>
  <dimension ref="A1:LN76"/>
  <sheetViews>
    <sheetView zoomScaleNormal="11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26" sqref="C26"/>
    </sheetView>
  </sheetViews>
  <sheetFormatPr baseColWidth="10" defaultColWidth="10.83203125" defaultRowHeight="14" outlineLevelRow="1" x14ac:dyDescent="0.2"/>
  <cols>
    <col min="1" max="1" width="57" style="63" customWidth="1"/>
    <col min="2" max="2" width="24.83203125" style="43" customWidth="1"/>
    <col min="3" max="3" width="25.6640625" style="43" customWidth="1"/>
    <col min="4" max="4" width="27" style="43" customWidth="1"/>
    <col min="5" max="5" width="3" style="43" customWidth="1"/>
    <col min="6" max="6" width="54.33203125" style="43" customWidth="1"/>
    <col min="7" max="8" width="38.5" style="45" customWidth="1"/>
    <col min="9" max="9" width="27" style="46" customWidth="1"/>
    <col min="10" max="11" width="21.1640625" style="43" customWidth="1"/>
    <col min="12" max="12" width="20.83203125" style="43" customWidth="1"/>
    <col min="13" max="14" width="23.5" style="43" customWidth="1"/>
    <col min="15" max="16" width="21.1640625" style="43" customWidth="1"/>
    <col min="17" max="17" width="20.83203125" style="43" customWidth="1"/>
    <col min="18" max="18" width="23.5" style="43" customWidth="1"/>
    <col min="19" max="19" width="27" style="43" customWidth="1"/>
    <col min="20" max="21" width="21.1640625" style="43" customWidth="1"/>
    <col min="22" max="22" width="20.83203125" style="43" customWidth="1"/>
    <col min="23" max="23" width="23.5" style="43" customWidth="1"/>
    <col min="24" max="24" width="27" style="43" customWidth="1" collapsed="1"/>
    <col min="25" max="25" width="27" style="43" customWidth="1"/>
    <col min="26" max="58" width="27" style="43" hidden="1" customWidth="1"/>
    <col min="59" max="59" width="27" style="43" customWidth="1" collapsed="1"/>
    <col min="60" max="60" width="27" style="43" customWidth="1"/>
    <col min="61" max="73" width="27" style="43" hidden="1" customWidth="1"/>
    <col min="74" max="74" width="27" style="43" customWidth="1" collapsed="1"/>
    <col min="75" max="75" width="27" style="43" customWidth="1"/>
    <col min="76" max="103" width="27" style="43" hidden="1" customWidth="1"/>
    <col min="104" max="104" width="27" style="43" customWidth="1" collapsed="1"/>
    <col min="105" max="105" width="27" style="43" customWidth="1"/>
    <col min="106" max="133" width="27" style="43" hidden="1" customWidth="1"/>
    <col min="134" max="134" width="27" style="43" customWidth="1" collapsed="1"/>
    <col min="135" max="135" width="27" style="43" customWidth="1"/>
    <col min="136" max="163" width="27" style="43" hidden="1" customWidth="1"/>
    <col min="164" max="164" width="27" style="43" customWidth="1" collapsed="1"/>
    <col min="165" max="165" width="27" style="43" customWidth="1"/>
    <col min="166" max="193" width="27" style="43" hidden="1" customWidth="1"/>
    <col min="194" max="194" width="27" style="43" customWidth="1" collapsed="1"/>
    <col min="195" max="195" width="27" style="43" customWidth="1"/>
    <col min="196" max="223" width="27" style="43" hidden="1" customWidth="1"/>
    <col min="224" max="224" width="27" style="43" customWidth="1" collapsed="1"/>
    <col min="225" max="225" width="27" style="43" customWidth="1"/>
    <col min="226" max="248" width="27" style="43" hidden="1" customWidth="1"/>
    <col min="249" max="249" width="27" style="43" customWidth="1" collapsed="1"/>
    <col min="250" max="250" width="27" style="43" customWidth="1"/>
    <col min="251" max="273" width="27" style="43" hidden="1" customWidth="1"/>
    <col min="274" max="274" width="27" style="43" customWidth="1" collapsed="1"/>
    <col min="275" max="275" width="27" style="43" customWidth="1"/>
    <col min="276" max="298" width="27" style="43" hidden="1" customWidth="1"/>
    <col min="299" max="299" width="27" style="43" customWidth="1" collapsed="1"/>
    <col min="300" max="300" width="27" style="43" customWidth="1"/>
    <col min="301" max="323" width="27" style="43" hidden="1" customWidth="1"/>
    <col min="324" max="324" width="27" style="43" customWidth="1" collapsed="1"/>
    <col min="325" max="325" width="10.83203125" style="43"/>
    <col min="326" max="326" width="65.6640625" style="43" customWidth="1"/>
    <col min="327" max="327" width="66.33203125" style="43" customWidth="1"/>
    <col min="328" max="16384" width="10.83203125" style="43"/>
  </cols>
  <sheetData>
    <row r="1" spans="1:324" x14ac:dyDescent="0.2">
      <c r="A1" s="138" t="s">
        <v>179</v>
      </c>
      <c r="D1" s="44" t="s">
        <v>73</v>
      </c>
    </row>
    <row r="2" spans="1:324" ht="15" x14ac:dyDescent="0.2">
      <c r="A2" s="138"/>
      <c r="D2" s="47" t="s">
        <v>152</v>
      </c>
      <c r="F2" s="48" t="s">
        <v>172</v>
      </c>
    </row>
    <row r="3" spans="1:324" x14ac:dyDescent="0.2">
      <c r="A3" s="138"/>
      <c r="D3" s="49" t="s">
        <v>139</v>
      </c>
      <c r="F3" s="50" t="s">
        <v>172</v>
      </c>
    </row>
    <row r="4" spans="1:324" x14ac:dyDescent="0.2">
      <c r="A4" s="138"/>
      <c r="D4" s="51" t="s">
        <v>141</v>
      </c>
      <c r="F4" s="52" t="s">
        <v>173</v>
      </c>
    </row>
    <row r="5" spans="1:324" ht="15" x14ac:dyDescent="0.2">
      <c r="A5" s="138"/>
      <c r="D5" s="53" t="s">
        <v>127</v>
      </c>
      <c r="F5" s="54" t="s">
        <v>174</v>
      </c>
    </row>
    <row r="6" spans="1:324" x14ac:dyDescent="0.2">
      <c r="A6" s="55"/>
      <c r="E6" s="56"/>
    </row>
    <row r="7" spans="1:324" x14ac:dyDescent="0.2">
      <c r="A7" s="44" t="s">
        <v>142</v>
      </c>
      <c r="B7" s="57" t="s">
        <v>17</v>
      </c>
      <c r="C7" s="57" t="s">
        <v>16</v>
      </c>
      <c r="D7" s="57" t="s">
        <v>140</v>
      </c>
      <c r="E7" s="56"/>
      <c r="F7" s="44" t="s">
        <v>163</v>
      </c>
      <c r="G7" s="44" t="s">
        <v>165</v>
      </c>
      <c r="H7" s="44" t="s">
        <v>161</v>
      </c>
      <c r="I7" s="44" t="s">
        <v>164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  <c r="IW7" s="59"/>
      <c r="IX7" s="59"/>
      <c r="IY7" s="59"/>
      <c r="IZ7" s="59"/>
      <c r="JA7" s="59"/>
      <c r="JB7" s="59"/>
      <c r="JC7" s="59"/>
      <c r="JD7" s="59"/>
      <c r="JE7" s="59"/>
      <c r="JF7" s="59"/>
      <c r="JG7" s="59"/>
      <c r="JH7" s="59"/>
      <c r="JI7" s="59"/>
      <c r="JJ7" s="59"/>
      <c r="JK7" s="59"/>
      <c r="JL7" s="59"/>
      <c r="JM7" s="59"/>
      <c r="JN7" s="59"/>
      <c r="JO7" s="59"/>
      <c r="JP7" s="59"/>
      <c r="JQ7" s="59"/>
      <c r="JR7" s="59"/>
      <c r="JS7" s="59"/>
      <c r="JT7" s="59"/>
      <c r="JU7" s="59"/>
      <c r="JV7" s="59"/>
      <c r="JW7" s="59"/>
      <c r="JX7" s="59"/>
      <c r="JY7" s="59"/>
      <c r="JZ7" s="59"/>
      <c r="KA7" s="59"/>
      <c r="KB7" s="59"/>
      <c r="KC7" s="59"/>
      <c r="KD7" s="59"/>
      <c r="KE7" s="59"/>
      <c r="KF7" s="59"/>
      <c r="KG7" s="59"/>
      <c r="KH7" s="59"/>
      <c r="KI7" s="59"/>
      <c r="KJ7" s="59"/>
      <c r="KK7" s="59"/>
      <c r="KL7" s="59"/>
      <c r="KM7" s="59"/>
      <c r="KN7" s="59"/>
      <c r="KO7" s="59"/>
      <c r="KP7" s="59"/>
      <c r="KQ7" s="59"/>
      <c r="KR7" s="59"/>
      <c r="KS7" s="59"/>
      <c r="KT7" s="59"/>
      <c r="KU7" s="59"/>
      <c r="KV7" s="59"/>
      <c r="KW7" s="59"/>
      <c r="KX7" s="59"/>
      <c r="KY7" s="59"/>
      <c r="KZ7" s="59"/>
      <c r="LA7" s="59"/>
      <c r="LB7" s="59"/>
      <c r="LC7" s="59"/>
      <c r="LD7" s="59"/>
      <c r="LE7" s="59"/>
      <c r="LF7" s="59"/>
      <c r="LG7" s="59"/>
      <c r="LH7" s="59"/>
      <c r="LI7" s="59"/>
      <c r="LJ7" s="59"/>
      <c r="LK7" s="59"/>
      <c r="LL7" s="59"/>
    </row>
    <row r="8" spans="1:324" x14ac:dyDescent="0.2">
      <c r="A8" s="44"/>
      <c r="B8" s="57"/>
      <c r="C8" s="57"/>
      <c r="D8" s="57"/>
      <c r="E8" s="56"/>
      <c r="F8" s="44"/>
      <c r="G8" s="58"/>
      <c r="H8" s="58"/>
      <c r="I8" s="58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  <c r="IV8" s="59"/>
      <c r="IW8" s="59"/>
      <c r="IX8" s="59"/>
      <c r="IY8" s="59"/>
      <c r="IZ8" s="59"/>
      <c r="JA8" s="59"/>
      <c r="JB8" s="59"/>
      <c r="JC8" s="59"/>
      <c r="JD8" s="59"/>
      <c r="JE8" s="59"/>
      <c r="JF8" s="59"/>
      <c r="JG8" s="59"/>
      <c r="JH8" s="59"/>
      <c r="JI8" s="59"/>
      <c r="JJ8" s="59"/>
      <c r="JK8" s="59"/>
      <c r="JL8" s="59"/>
      <c r="JM8" s="59"/>
      <c r="JN8" s="59"/>
      <c r="JO8" s="59"/>
      <c r="JP8" s="59"/>
      <c r="JQ8" s="59"/>
      <c r="JR8" s="59"/>
      <c r="JS8" s="59"/>
      <c r="JT8" s="59"/>
      <c r="JU8" s="59"/>
      <c r="JV8" s="59"/>
      <c r="JW8" s="59"/>
      <c r="JX8" s="59"/>
      <c r="JY8" s="59"/>
      <c r="JZ8" s="59"/>
      <c r="KA8" s="59"/>
      <c r="KB8" s="59"/>
      <c r="KC8" s="59"/>
      <c r="KD8" s="59"/>
      <c r="KE8" s="59"/>
      <c r="KF8" s="59"/>
      <c r="KG8" s="59"/>
      <c r="KH8" s="59"/>
      <c r="KI8" s="59"/>
      <c r="KJ8" s="59"/>
      <c r="KK8" s="59"/>
      <c r="KL8" s="59"/>
      <c r="KM8" s="59"/>
      <c r="KN8" s="59"/>
      <c r="KO8" s="59"/>
      <c r="KP8" s="59"/>
      <c r="KQ8" s="59"/>
      <c r="KR8" s="59"/>
      <c r="KS8" s="59"/>
      <c r="KT8" s="59"/>
      <c r="KU8" s="59"/>
      <c r="KV8" s="59"/>
      <c r="KW8" s="59"/>
      <c r="KX8" s="59"/>
      <c r="KY8" s="59"/>
      <c r="KZ8" s="59"/>
      <c r="LA8" s="59"/>
      <c r="LB8" s="59"/>
      <c r="LC8" s="59"/>
      <c r="LD8" s="59"/>
      <c r="LE8" s="59"/>
      <c r="LF8" s="59"/>
      <c r="LG8" s="59"/>
      <c r="LH8" s="59"/>
      <c r="LI8" s="59"/>
      <c r="LJ8" s="59"/>
      <c r="LK8" s="59"/>
      <c r="LL8" s="59"/>
    </row>
    <row r="9" spans="1:324" x14ac:dyDescent="0.2">
      <c r="A9" s="60" t="s">
        <v>119</v>
      </c>
      <c r="B9" s="43" t="s">
        <v>0</v>
      </c>
      <c r="C9" s="43" t="s">
        <v>5</v>
      </c>
      <c r="D9" s="61"/>
      <c r="E9" s="56"/>
      <c r="G9" s="62"/>
      <c r="H9" s="55" t="s">
        <v>219</v>
      </c>
      <c r="I9" s="63" t="s">
        <v>150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  <c r="IW9" s="64"/>
      <c r="IX9" s="64"/>
      <c r="IY9" s="64"/>
      <c r="IZ9" s="64"/>
      <c r="JA9" s="64"/>
      <c r="JB9" s="64"/>
      <c r="JC9" s="64"/>
      <c r="JD9" s="64"/>
      <c r="JE9" s="64"/>
      <c r="JF9" s="64"/>
      <c r="JG9" s="64"/>
      <c r="JH9" s="64"/>
      <c r="JI9" s="64"/>
      <c r="JJ9" s="64"/>
      <c r="JK9" s="64"/>
      <c r="JL9" s="64"/>
      <c r="JM9" s="64"/>
      <c r="JN9" s="64"/>
      <c r="JO9" s="64"/>
      <c r="JP9" s="64"/>
      <c r="JQ9" s="64"/>
      <c r="JR9" s="64"/>
      <c r="JS9" s="64"/>
      <c r="JT9" s="64"/>
      <c r="JU9" s="64"/>
      <c r="JV9" s="64"/>
      <c r="JW9" s="64"/>
      <c r="JX9" s="64"/>
      <c r="JY9" s="64"/>
      <c r="JZ9" s="64"/>
      <c r="KA9" s="64"/>
      <c r="KB9" s="64"/>
      <c r="KC9" s="64"/>
      <c r="KD9" s="64"/>
      <c r="KE9" s="64"/>
      <c r="KF9" s="64"/>
      <c r="KG9" s="64"/>
      <c r="KH9" s="64"/>
      <c r="KI9" s="64"/>
      <c r="KJ9" s="64"/>
      <c r="KK9" s="64"/>
      <c r="KL9" s="64"/>
      <c r="KM9" s="64"/>
      <c r="KN9" s="64"/>
      <c r="KO9" s="64"/>
      <c r="KP9" s="64"/>
      <c r="KQ9" s="64"/>
      <c r="KR9" s="64"/>
      <c r="KS9" s="64"/>
      <c r="KT9" s="64"/>
      <c r="KU9" s="64"/>
      <c r="KV9" s="64"/>
      <c r="KW9" s="64"/>
      <c r="KX9" s="64"/>
      <c r="KY9" s="64"/>
      <c r="KZ9" s="64"/>
      <c r="LA9" s="64"/>
      <c r="LB9" s="64"/>
      <c r="LC9" s="64"/>
      <c r="LD9" s="64"/>
      <c r="LE9" s="64"/>
      <c r="LF9" s="64"/>
      <c r="LG9" s="64"/>
      <c r="LH9" s="64"/>
      <c r="LI9" s="64"/>
      <c r="LJ9" s="64"/>
      <c r="LK9" s="64"/>
      <c r="LL9" s="64"/>
    </row>
    <row r="10" spans="1:324" x14ac:dyDescent="0.2">
      <c r="A10" s="60" t="s">
        <v>10</v>
      </c>
      <c r="B10" s="43" t="s">
        <v>1</v>
      </c>
      <c r="C10" s="43" t="s">
        <v>9</v>
      </c>
      <c r="D10" s="61"/>
      <c r="E10" s="56"/>
      <c r="G10" s="62"/>
      <c r="H10" s="55" t="s">
        <v>219</v>
      </c>
      <c r="I10" s="63" t="s">
        <v>150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  <c r="IW10" s="64"/>
      <c r="IX10" s="64"/>
      <c r="IY10" s="64"/>
      <c r="IZ10" s="64"/>
      <c r="JA10" s="64"/>
      <c r="JB10" s="64"/>
      <c r="JC10" s="64"/>
      <c r="JD10" s="64"/>
      <c r="JE10" s="64"/>
      <c r="JF10" s="64"/>
      <c r="JG10" s="64"/>
      <c r="JH10" s="64"/>
      <c r="JI10" s="64"/>
      <c r="JJ10" s="64"/>
      <c r="JK10" s="64"/>
      <c r="JL10" s="64"/>
      <c r="JM10" s="64"/>
      <c r="JN10" s="64"/>
      <c r="JO10" s="64"/>
      <c r="JP10" s="64"/>
      <c r="JQ10" s="64"/>
      <c r="JR10" s="64"/>
      <c r="JS10" s="64"/>
      <c r="JT10" s="64"/>
      <c r="JU10" s="64"/>
      <c r="JV10" s="64"/>
      <c r="JW10" s="64"/>
      <c r="JX10" s="64"/>
      <c r="JY10" s="64"/>
      <c r="JZ10" s="64"/>
      <c r="KA10" s="64"/>
      <c r="KB10" s="64"/>
      <c r="KC10" s="64"/>
      <c r="KD10" s="64"/>
      <c r="KE10" s="64"/>
      <c r="KF10" s="64"/>
      <c r="KG10" s="64"/>
      <c r="KH10" s="64"/>
      <c r="KI10" s="64"/>
      <c r="KJ10" s="64"/>
      <c r="KK10" s="64"/>
      <c r="KL10" s="64"/>
      <c r="KM10" s="64"/>
      <c r="KN10" s="64"/>
      <c r="KO10" s="64"/>
      <c r="KP10" s="64"/>
      <c r="KQ10" s="64"/>
      <c r="KR10" s="64"/>
      <c r="KS10" s="64"/>
      <c r="KT10" s="64"/>
      <c r="KU10" s="64"/>
      <c r="KV10" s="64"/>
      <c r="KW10" s="64"/>
      <c r="KX10" s="64"/>
      <c r="KY10" s="64"/>
      <c r="KZ10" s="64"/>
      <c r="LA10" s="64"/>
      <c r="LB10" s="64"/>
      <c r="LC10" s="64"/>
      <c r="LD10" s="64"/>
      <c r="LE10" s="64"/>
      <c r="LF10" s="64"/>
      <c r="LG10" s="64"/>
      <c r="LH10" s="64"/>
      <c r="LI10" s="64"/>
      <c r="LJ10" s="64"/>
      <c r="LK10" s="64"/>
      <c r="LL10" s="64"/>
    </row>
    <row r="11" spans="1:324" x14ac:dyDescent="0.2">
      <c r="A11" s="60" t="s">
        <v>11</v>
      </c>
      <c r="B11" s="43" t="s">
        <v>2</v>
      </c>
      <c r="C11" s="43" t="s">
        <v>49</v>
      </c>
      <c r="D11" s="65"/>
      <c r="E11" s="56"/>
      <c r="H11" s="55" t="s">
        <v>219</v>
      </c>
      <c r="I11" s="63" t="s">
        <v>150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66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6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6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6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6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</row>
    <row r="12" spans="1:324" x14ac:dyDescent="0.2">
      <c r="A12" s="60" t="s">
        <v>12</v>
      </c>
      <c r="B12" s="43" t="s">
        <v>3</v>
      </c>
      <c r="C12" s="43" t="s">
        <v>50</v>
      </c>
      <c r="D12" s="65"/>
      <c r="E12" s="56"/>
      <c r="H12" s="55" t="s">
        <v>219</v>
      </c>
      <c r="I12" s="63" t="s">
        <v>150</v>
      </c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66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6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6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6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6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</row>
    <row r="13" spans="1:324" x14ac:dyDescent="0.2">
      <c r="D13" s="64"/>
      <c r="E13" s="56"/>
      <c r="F13" s="59"/>
      <c r="I13" s="68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</row>
    <row r="14" spans="1:324" x14ac:dyDescent="0.2">
      <c r="A14" s="44" t="s">
        <v>143</v>
      </c>
      <c r="B14" s="57" t="s">
        <v>17</v>
      </c>
      <c r="C14" s="57" t="s">
        <v>16</v>
      </c>
      <c r="D14" s="64"/>
      <c r="E14" s="56"/>
      <c r="F14" s="59"/>
      <c r="I14" s="68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  <c r="IW14" s="59"/>
      <c r="IX14" s="59"/>
      <c r="IY14" s="59"/>
      <c r="IZ14" s="59"/>
      <c r="JA14" s="59"/>
      <c r="JB14" s="59"/>
      <c r="JC14" s="59"/>
      <c r="JD14" s="59"/>
      <c r="JE14" s="59"/>
      <c r="JF14" s="59"/>
      <c r="JG14" s="59"/>
      <c r="JH14" s="59"/>
      <c r="JI14" s="59"/>
      <c r="JJ14" s="59"/>
      <c r="JK14" s="59"/>
      <c r="JL14" s="59"/>
      <c r="JM14" s="59"/>
      <c r="JN14" s="59"/>
      <c r="JO14" s="59"/>
      <c r="JP14" s="59"/>
      <c r="JQ14" s="59"/>
      <c r="JR14" s="59"/>
      <c r="JS14" s="59"/>
      <c r="JT14" s="59"/>
      <c r="JU14" s="59"/>
      <c r="JV14" s="59"/>
      <c r="JW14" s="59"/>
      <c r="JX14" s="59"/>
      <c r="JY14" s="59"/>
      <c r="JZ14" s="59"/>
      <c r="KA14" s="59"/>
      <c r="KB14" s="59"/>
      <c r="KC14" s="59"/>
      <c r="KD14" s="59"/>
      <c r="KE14" s="59"/>
      <c r="KF14" s="59"/>
      <c r="KG14" s="59"/>
      <c r="KH14" s="59"/>
      <c r="KI14" s="59"/>
      <c r="KJ14" s="59"/>
      <c r="KK14" s="59"/>
      <c r="KL14" s="59"/>
      <c r="KM14" s="59"/>
      <c r="KN14" s="59"/>
      <c r="KO14" s="59"/>
      <c r="KP14" s="59"/>
      <c r="KQ14" s="59"/>
      <c r="KR14" s="59"/>
      <c r="KS14" s="59"/>
      <c r="KT14" s="59"/>
      <c r="KU14" s="59"/>
      <c r="KV14" s="59"/>
      <c r="KW14" s="59"/>
      <c r="KX14" s="59"/>
      <c r="KY14" s="59"/>
      <c r="KZ14" s="59"/>
      <c r="LA14" s="59"/>
      <c r="LB14" s="59"/>
      <c r="LC14" s="59"/>
      <c r="LD14" s="59"/>
      <c r="LE14" s="59"/>
      <c r="LF14" s="59"/>
      <c r="LG14" s="59"/>
      <c r="LH14" s="59"/>
      <c r="LI14" s="59"/>
      <c r="LJ14" s="59"/>
      <c r="LK14" s="59"/>
      <c r="LL14" s="59"/>
    </row>
    <row r="15" spans="1:324" x14ac:dyDescent="0.2">
      <c r="A15" s="44"/>
      <c r="B15" s="57"/>
      <c r="C15" s="57"/>
      <c r="D15" s="64"/>
      <c r="E15" s="56"/>
      <c r="F15" s="59"/>
      <c r="I15" s="68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  <c r="IU15" s="59"/>
      <c r="IV15" s="59"/>
      <c r="IW15" s="59"/>
      <c r="IX15" s="59"/>
      <c r="IY15" s="59"/>
      <c r="IZ15" s="59"/>
      <c r="JA15" s="59"/>
      <c r="JB15" s="59"/>
      <c r="JC15" s="59"/>
      <c r="JD15" s="59"/>
      <c r="JE15" s="59"/>
      <c r="JF15" s="59"/>
      <c r="JG15" s="59"/>
      <c r="JH15" s="59"/>
      <c r="JI15" s="59"/>
      <c r="JJ15" s="59"/>
      <c r="JK15" s="59"/>
      <c r="JL15" s="59"/>
      <c r="JM15" s="59"/>
      <c r="JN15" s="59"/>
      <c r="JO15" s="59"/>
      <c r="JP15" s="59"/>
      <c r="JQ15" s="59"/>
      <c r="JR15" s="59"/>
      <c r="JS15" s="59"/>
      <c r="JT15" s="59"/>
      <c r="JU15" s="59"/>
      <c r="JV15" s="59"/>
      <c r="JW15" s="59"/>
      <c r="JX15" s="59"/>
      <c r="JY15" s="59"/>
      <c r="JZ15" s="59"/>
      <c r="KA15" s="59"/>
      <c r="KB15" s="59"/>
      <c r="KC15" s="59"/>
      <c r="KD15" s="59"/>
      <c r="KE15" s="59"/>
      <c r="KF15" s="59"/>
      <c r="KG15" s="59"/>
      <c r="KH15" s="59"/>
      <c r="KI15" s="59"/>
      <c r="KJ15" s="59"/>
      <c r="KK15" s="59"/>
      <c r="KL15" s="59"/>
      <c r="KM15" s="59"/>
      <c r="KN15" s="59"/>
      <c r="KO15" s="59"/>
      <c r="KP15" s="59"/>
      <c r="KQ15" s="59"/>
      <c r="KR15" s="59"/>
      <c r="KS15" s="59"/>
      <c r="KT15" s="59"/>
      <c r="KU15" s="59"/>
      <c r="KV15" s="59"/>
      <c r="KW15" s="59"/>
      <c r="KX15" s="59"/>
      <c r="KY15" s="59"/>
      <c r="KZ15" s="59"/>
      <c r="LA15" s="59"/>
      <c r="LB15" s="59"/>
      <c r="LC15" s="59"/>
      <c r="LD15" s="59"/>
      <c r="LE15" s="59"/>
      <c r="LF15" s="59"/>
      <c r="LG15" s="59"/>
      <c r="LH15" s="59"/>
      <c r="LI15" s="59"/>
      <c r="LJ15" s="59"/>
      <c r="LK15" s="59"/>
      <c r="LL15" s="59"/>
    </row>
    <row r="16" spans="1:324" x14ac:dyDescent="0.2">
      <c r="A16" s="60" t="s">
        <v>180</v>
      </c>
      <c r="B16" s="43" t="s">
        <v>166</v>
      </c>
      <c r="C16" s="43" t="s">
        <v>18</v>
      </c>
      <c r="D16" s="61"/>
      <c r="E16" s="56"/>
      <c r="G16" s="63" t="s">
        <v>187</v>
      </c>
      <c r="H16" s="55" t="s">
        <v>219</v>
      </c>
      <c r="I16" s="63" t="s">
        <v>186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  <c r="IT16" s="59"/>
      <c r="IU16" s="59"/>
      <c r="IV16" s="59"/>
      <c r="IW16" s="59"/>
      <c r="IX16" s="59"/>
      <c r="IY16" s="59"/>
      <c r="IZ16" s="59"/>
      <c r="JA16" s="59"/>
      <c r="JB16" s="59"/>
      <c r="JC16" s="59"/>
      <c r="JD16" s="59"/>
      <c r="JE16" s="59"/>
      <c r="JF16" s="59"/>
      <c r="JG16" s="59"/>
      <c r="JH16" s="59"/>
      <c r="JI16" s="59"/>
      <c r="JJ16" s="59"/>
      <c r="JK16" s="59"/>
      <c r="JL16" s="59"/>
      <c r="JM16" s="59"/>
      <c r="JN16" s="59"/>
      <c r="JO16" s="59"/>
      <c r="JP16" s="59"/>
      <c r="JQ16" s="59"/>
      <c r="JR16" s="59"/>
      <c r="JS16" s="59"/>
      <c r="JT16" s="59"/>
      <c r="JU16" s="59"/>
      <c r="JV16" s="59"/>
      <c r="JW16" s="59"/>
      <c r="JX16" s="59"/>
      <c r="JY16" s="59"/>
      <c r="JZ16" s="59"/>
      <c r="KA16" s="59"/>
      <c r="KB16" s="59"/>
      <c r="KC16" s="59"/>
      <c r="KD16" s="59"/>
      <c r="KE16" s="59"/>
      <c r="KF16" s="59"/>
      <c r="KG16" s="59"/>
      <c r="KH16" s="59"/>
      <c r="KI16" s="59"/>
      <c r="KJ16" s="59"/>
      <c r="KK16" s="59"/>
      <c r="KL16" s="59"/>
      <c r="KM16" s="59"/>
      <c r="KN16" s="59"/>
      <c r="KO16" s="59"/>
      <c r="KP16" s="59"/>
      <c r="KQ16" s="59"/>
      <c r="KR16" s="59"/>
      <c r="KS16" s="59"/>
      <c r="KT16" s="59"/>
      <c r="KU16" s="59"/>
      <c r="KV16" s="59"/>
      <c r="KW16" s="59"/>
      <c r="KX16" s="59"/>
      <c r="KY16" s="59"/>
      <c r="KZ16" s="59"/>
      <c r="LA16" s="59"/>
      <c r="LB16" s="59"/>
      <c r="LC16" s="59"/>
      <c r="LD16" s="59"/>
      <c r="LE16" s="59"/>
      <c r="LF16" s="59"/>
      <c r="LG16" s="59"/>
      <c r="LH16" s="59"/>
      <c r="LI16" s="59"/>
      <c r="LJ16" s="59"/>
      <c r="LK16" s="59"/>
      <c r="LL16" s="59"/>
    </row>
    <row r="17" spans="1:326" x14ac:dyDescent="0.2">
      <c r="A17" s="60" t="s">
        <v>181</v>
      </c>
      <c r="B17" s="43" t="s">
        <v>89</v>
      </c>
      <c r="C17" s="43" t="s">
        <v>6</v>
      </c>
      <c r="D17" s="61"/>
      <c r="E17" s="56"/>
      <c r="F17" s="69"/>
      <c r="G17" s="63" t="s">
        <v>188</v>
      </c>
      <c r="I17" s="62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</row>
    <row r="18" spans="1:326" x14ac:dyDescent="0.2">
      <c r="A18" s="60" t="s">
        <v>211</v>
      </c>
      <c r="B18" s="43" t="s">
        <v>212</v>
      </c>
      <c r="C18" s="43" t="s">
        <v>213</v>
      </c>
      <c r="D18" s="73"/>
      <c r="E18" s="56"/>
      <c r="F18" s="69"/>
      <c r="G18" s="63" t="s">
        <v>214</v>
      </c>
      <c r="I18" s="62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</row>
    <row r="19" spans="1:326" x14ac:dyDescent="0.2">
      <c r="A19" s="60" t="s">
        <v>215</v>
      </c>
      <c r="B19" s="43" t="s">
        <v>216</v>
      </c>
      <c r="C19" s="43" t="s">
        <v>18</v>
      </c>
      <c r="D19" s="61"/>
      <c r="E19" s="56"/>
      <c r="F19" s="69"/>
      <c r="G19" s="63" t="s">
        <v>217</v>
      </c>
      <c r="I19" s="55" t="s">
        <v>218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</row>
    <row r="20" spans="1:326" x14ac:dyDescent="0.2">
      <c r="A20" s="60" t="s">
        <v>7</v>
      </c>
      <c r="B20" s="43" t="s">
        <v>90</v>
      </c>
      <c r="C20" s="43" t="s">
        <v>8</v>
      </c>
      <c r="D20" s="61"/>
      <c r="E20" s="56"/>
      <c r="G20" s="63" t="s">
        <v>188</v>
      </c>
      <c r="H20" s="55" t="s">
        <v>219</v>
      </c>
      <c r="I20" s="70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</row>
    <row r="21" spans="1:326" x14ac:dyDescent="0.2">
      <c r="A21" s="60" t="s">
        <v>84</v>
      </c>
      <c r="B21" s="43" t="s">
        <v>91</v>
      </c>
      <c r="C21" s="43" t="s">
        <v>14</v>
      </c>
      <c r="D21" s="71">
        <v>0</v>
      </c>
      <c r="E21" s="56"/>
      <c r="G21" s="63" t="s">
        <v>196</v>
      </c>
      <c r="H21" s="63" t="s">
        <v>224</v>
      </c>
      <c r="I21" s="68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</row>
    <row r="22" spans="1:326" x14ac:dyDescent="0.2">
      <c r="A22" s="60" t="s">
        <v>74</v>
      </c>
      <c r="B22" s="72" t="s">
        <v>75</v>
      </c>
      <c r="C22" s="43" t="s">
        <v>76</v>
      </c>
      <c r="D22" s="73"/>
      <c r="E22" s="56"/>
      <c r="G22" s="63" t="s">
        <v>198</v>
      </c>
      <c r="H22" s="63" t="s">
        <v>223</v>
      </c>
      <c r="I22" s="68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</row>
    <row r="23" spans="1:326" x14ac:dyDescent="0.2">
      <c r="A23" s="60" t="s">
        <v>77</v>
      </c>
      <c r="B23" s="43" t="s">
        <v>92</v>
      </c>
      <c r="C23" s="43" t="s">
        <v>228</v>
      </c>
      <c r="D23" s="71">
        <v>0</v>
      </c>
      <c r="E23" s="56"/>
      <c r="G23" s="63" t="s">
        <v>197</v>
      </c>
      <c r="H23" s="63" t="s">
        <v>225</v>
      </c>
      <c r="I23" s="63" t="s">
        <v>229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</row>
    <row r="24" spans="1:326" x14ac:dyDescent="0.2">
      <c r="A24" s="60" t="s">
        <v>78</v>
      </c>
      <c r="B24" s="72" t="s">
        <v>79</v>
      </c>
      <c r="C24" s="43" t="s">
        <v>76</v>
      </c>
      <c r="D24" s="73"/>
      <c r="E24" s="56"/>
      <c r="G24" s="63" t="s">
        <v>198</v>
      </c>
      <c r="H24" s="63" t="s">
        <v>223</v>
      </c>
      <c r="I24" s="68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</row>
    <row r="25" spans="1:326" x14ac:dyDescent="0.2">
      <c r="A25" s="60" t="s">
        <v>21</v>
      </c>
      <c r="B25" s="43" t="s">
        <v>93</v>
      </c>
      <c r="C25" s="43" t="s">
        <v>22</v>
      </c>
      <c r="D25" s="109">
        <f>IFERROR(MIN(D21/D22,D23/D24),0)</f>
        <v>0</v>
      </c>
      <c r="E25" s="56"/>
      <c r="F25" s="74" t="s">
        <v>122</v>
      </c>
      <c r="G25" s="63" t="s">
        <v>189</v>
      </c>
      <c r="H25" s="63" t="s">
        <v>222</v>
      </c>
      <c r="I25" s="68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</row>
    <row r="26" spans="1:326" x14ac:dyDescent="0.2">
      <c r="A26" s="60" t="s">
        <v>132</v>
      </c>
      <c r="B26" s="43" t="s">
        <v>130</v>
      </c>
      <c r="C26" s="43" t="s">
        <v>134</v>
      </c>
      <c r="D26" s="61"/>
      <c r="E26" s="56"/>
      <c r="G26" s="63" t="s">
        <v>199</v>
      </c>
      <c r="H26" s="55" t="s">
        <v>219</v>
      </c>
      <c r="I26" s="45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</row>
    <row r="27" spans="1:326" x14ac:dyDescent="0.2">
      <c r="A27" s="60" t="s">
        <v>133</v>
      </c>
      <c r="B27" s="43" t="s">
        <v>131</v>
      </c>
      <c r="C27" s="43" t="s">
        <v>6</v>
      </c>
      <c r="D27" s="61"/>
      <c r="E27" s="56"/>
      <c r="G27" s="63" t="s">
        <v>199</v>
      </c>
      <c r="H27" s="55" t="s">
        <v>219</v>
      </c>
      <c r="I27" s="45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</row>
    <row r="28" spans="1:326" x14ac:dyDescent="0.2">
      <c r="D28" s="64"/>
      <c r="E28" s="56"/>
      <c r="F28" s="59"/>
      <c r="I28" s="68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  <c r="IW28" s="59"/>
      <c r="IX28" s="59"/>
      <c r="IY28" s="59"/>
      <c r="IZ28" s="59"/>
      <c r="JA28" s="59"/>
      <c r="JB28" s="59"/>
      <c r="JC28" s="59"/>
      <c r="JD28" s="59"/>
      <c r="JE28" s="59"/>
      <c r="JF28" s="59"/>
      <c r="JG28" s="59"/>
      <c r="JH28" s="59"/>
      <c r="JI28" s="59"/>
      <c r="JJ28" s="59"/>
      <c r="JK28" s="59"/>
      <c r="JL28" s="59"/>
      <c r="JM28" s="59"/>
      <c r="JN28" s="59"/>
      <c r="JO28" s="59"/>
      <c r="JP28" s="59"/>
      <c r="JQ28" s="59"/>
      <c r="JR28" s="59"/>
      <c r="JS28" s="59"/>
      <c r="JT28" s="59"/>
      <c r="JU28" s="59"/>
      <c r="JV28" s="59"/>
      <c r="JW28" s="59"/>
      <c r="JX28" s="59"/>
      <c r="JY28" s="59"/>
      <c r="JZ28" s="59"/>
      <c r="KA28" s="59"/>
      <c r="KB28" s="59"/>
      <c r="KC28" s="59"/>
      <c r="KD28" s="59"/>
      <c r="KE28" s="59"/>
      <c r="KF28" s="59"/>
      <c r="KG28" s="59"/>
      <c r="KH28" s="59"/>
      <c r="KI28" s="59"/>
      <c r="KJ28" s="59"/>
      <c r="KK28" s="59"/>
      <c r="KL28" s="59"/>
      <c r="KM28" s="59"/>
      <c r="KN28" s="59"/>
      <c r="KO28" s="59"/>
      <c r="KP28" s="59"/>
      <c r="KQ28" s="59"/>
      <c r="KR28" s="59"/>
      <c r="KS28" s="59"/>
      <c r="KT28" s="59"/>
      <c r="KU28" s="59"/>
      <c r="KV28" s="59"/>
      <c r="KW28" s="59"/>
      <c r="KX28" s="59"/>
      <c r="KY28" s="59"/>
      <c r="KZ28" s="59"/>
      <c r="LA28" s="59"/>
      <c r="LB28" s="59"/>
      <c r="LC28" s="59"/>
      <c r="LD28" s="59"/>
      <c r="LE28" s="59"/>
      <c r="LF28" s="59"/>
      <c r="LG28" s="59"/>
      <c r="LH28" s="59"/>
      <c r="LI28" s="59"/>
      <c r="LJ28" s="59"/>
      <c r="LK28" s="59"/>
      <c r="LL28" s="59"/>
    </row>
    <row r="29" spans="1:326" x14ac:dyDescent="0.2">
      <c r="A29" s="44" t="s">
        <v>144</v>
      </c>
      <c r="B29" s="57" t="s">
        <v>17</v>
      </c>
      <c r="C29" s="57" t="s">
        <v>16</v>
      </c>
      <c r="D29" s="64"/>
      <c r="E29" s="56"/>
      <c r="F29" s="59"/>
      <c r="I29" s="68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  <c r="IU29" s="59"/>
      <c r="IV29" s="59"/>
      <c r="IW29" s="59"/>
      <c r="IX29" s="59"/>
      <c r="IY29" s="59"/>
      <c r="IZ29" s="59"/>
      <c r="JA29" s="59"/>
      <c r="JB29" s="59"/>
      <c r="JC29" s="59"/>
      <c r="JD29" s="59"/>
      <c r="JE29" s="59"/>
      <c r="JF29" s="59"/>
      <c r="JG29" s="59"/>
      <c r="JH29" s="59"/>
      <c r="JI29" s="59"/>
      <c r="JJ29" s="59"/>
      <c r="JK29" s="59"/>
      <c r="JL29" s="59"/>
      <c r="JM29" s="59"/>
      <c r="JN29" s="59"/>
      <c r="JO29" s="59"/>
      <c r="JP29" s="59"/>
      <c r="JQ29" s="59"/>
      <c r="JR29" s="59"/>
      <c r="JS29" s="59"/>
      <c r="JT29" s="59"/>
      <c r="JU29" s="59"/>
      <c r="JV29" s="59"/>
      <c r="JW29" s="59"/>
      <c r="JX29" s="59"/>
      <c r="JY29" s="59"/>
      <c r="JZ29" s="59"/>
      <c r="KA29" s="59"/>
      <c r="KB29" s="59"/>
      <c r="KC29" s="59"/>
      <c r="KD29" s="59"/>
      <c r="KE29" s="59"/>
      <c r="KF29" s="59"/>
      <c r="KG29" s="59"/>
      <c r="KH29" s="59"/>
      <c r="KI29" s="59"/>
      <c r="KJ29" s="59"/>
      <c r="KK29" s="59"/>
      <c r="KL29" s="59"/>
      <c r="KM29" s="59"/>
      <c r="KN29" s="59"/>
      <c r="KO29" s="59"/>
      <c r="KP29" s="59"/>
      <c r="KQ29" s="59"/>
      <c r="KR29" s="59"/>
      <c r="KS29" s="59"/>
      <c r="KT29" s="59"/>
      <c r="KU29" s="59"/>
      <c r="KV29" s="59"/>
      <c r="KW29" s="59"/>
      <c r="KX29" s="59"/>
      <c r="KY29" s="59"/>
      <c r="KZ29" s="59"/>
      <c r="LA29" s="59"/>
      <c r="LB29" s="59"/>
      <c r="LC29" s="59"/>
      <c r="LD29" s="59"/>
      <c r="LE29" s="59"/>
      <c r="LF29" s="59"/>
      <c r="LG29" s="59"/>
      <c r="LH29" s="59"/>
      <c r="LI29" s="59"/>
      <c r="LJ29" s="59"/>
      <c r="LK29" s="59"/>
      <c r="LL29" s="59"/>
    </row>
    <row r="30" spans="1:326" x14ac:dyDescent="0.2">
      <c r="A30" s="44"/>
      <c r="B30" s="57"/>
      <c r="C30" s="57"/>
      <c r="D30" s="64"/>
      <c r="E30" s="56"/>
      <c r="F30" s="59"/>
      <c r="I30" s="68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  <c r="IU30" s="59"/>
      <c r="IV30" s="59"/>
      <c r="IW30" s="59"/>
      <c r="IX30" s="59"/>
      <c r="IY30" s="59"/>
      <c r="IZ30" s="59"/>
      <c r="JA30" s="59"/>
      <c r="JB30" s="59"/>
      <c r="JC30" s="59"/>
      <c r="JD30" s="59"/>
      <c r="JE30" s="59"/>
      <c r="JF30" s="59"/>
      <c r="JG30" s="59"/>
      <c r="JH30" s="59"/>
      <c r="JI30" s="59"/>
      <c r="JJ30" s="59"/>
      <c r="JK30" s="59"/>
      <c r="JL30" s="59"/>
      <c r="JM30" s="59"/>
      <c r="JN30" s="59"/>
      <c r="JO30" s="59"/>
      <c r="JP30" s="59"/>
      <c r="JQ30" s="59"/>
      <c r="JR30" s="59"/>
      <c r="JS30" s="59"/>
      <c r="JT30" s="59"/>
      <c r="JU30" s="59"/>
      <c r="JV30" s="59"/>
      <c r="JW30" s="59"/>
      <c r="JX30" s="59"/>
      <c r="JY30" s="59"/>
      <c r="JZ30" s="59"/>
      <c r="KA30" s="59"/>
      <c r="KB30" s="59"/>
      <c r="KC30" s="59"/>
      <c r="KD30" s="59"/>
      <c r="KE30" s="59"/>
      <c r="KF30" s="59"/>
      <c r="KG30" s="59"/>
      <c r="KH30" s="59"/>
      <c r="KI30" s="59"/>
      <c r="KJ30" s="59"/>
      <c r="KK30" s="59"/>
      <c r="KL30" s="59"/>
      <c r="KM30" s="59"/>
      <c r="KN30" s="59"/>
      <c r="KO30" s="59"/>
      <c r="KP30" s="59"/>
      <c r="KQ30" s="59"/>
      <c r="KR30" s="59"/>
      <c r="KS30" s="59"/>
      <c r="KT30" s="59"/>
      <c r="KU30" s="59"/>
      <c r="KV30" s="59"/>
      <c r="KW30" s="59"/>
      <c r="KX30" s="59"/>
      <c r="KY30" s="59"/>
      <c r="KZ30" s="59"/>
      <c r="LA30" s="59"/>
      <c r="LB30" s="59"/>
      <c r="LC30" s="59"/>
      <c r="LD30" s="59"/>
      <c r="LE30" s="59"/>
      <c r="LF30" s="59"/>
      <c r="LG30" s="59"/>
      <c r="LH30" s="59"/>
      <c r="LI30" s="59"/>
      <c r="LJ30" s="59"/>
      <c r="LK30" s="59"/>
      <c r="LL30" s="59"/>
    </row>
    <row r="31" spans="1:326" s="77" customFormat="1" ht="15" x14ac:dyDescent="0.2">
      <c r="A31" s="60" t="s">
        <v>30</v>
      </c>
      <c r="B31" s="75" t="s">
        <v>31</v>
      </c>
      <c r="C31" s="63" t="s">
        <v>13</v>
      </c>
      <c r="D31" s="73"/>
      <c r="E31" s="76"/>
      <c r="G31" s="120" t="s">
        <v>202</v>
      </c>
      <c r="H31" s="55" t="s">
        <v>219</v>
      </c>
      <c r="I31" s="79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  <c r="IP31" s="80"/>
      <c r="IQ31" s="80"/>
      <c r="IR31" s="80"/>
      <c r="IS31" s="80"/>
      <c r="IT31" s="80"/>
      <c r="IU31" s="80"/>
      <c r="IV31" s="80"/>
      <c r="IW31" s="80"/>
      <c r="IX31" s="80"/>
      <c r="IY31" s="80"/>
      <c r="IZ31" s="80"/>
      <c r="JA31" s="80"/>
      <c r="JB31" s="80"/>
      <c r="JC31" s="80"/>
      <c r="JD31" s="80"/>
      <c r="JE31" s="80"/>
      <c r="JF31" s="80"/>
      <c r="JG31" s="80"/>
      <c r="JH31" s="80"/>
      <c r="JI31" s="80"/>
      <c r="JJ31" s="80"/>
      <c r="JK31" s="80"/>
      <c r="JL31" s="80"/>
      <c r="JM31" s="80"/>
      <c r="JN31" s="80"/>
      <c r="JO31" s="80"/>
      <c r="JP31" s="80"/>
      <c r="JQ31" s="80"/>
      <c r="JR31" s="80"/>
      <c r="JS31" s="80"/>
      <c r="JT31" s="80"/>
      <c r="JU31" s="80"/>
      <c r="JV31" s="80"/>
      <c r="JW31" s="80"/>
      <c r="JX31" s="80"/>
      <c r="JY31" s="80"/>
      <c r="JZ31" s="80"/>
      <c r="KA31" s="80"/>
      <c r="KB31" s="80"/>
      <c r="KC31" s="80"/>
      <c r="KD31" s="80"/>
      <c r="KE31" s="80"/>
      <c r="KF31" s="80"/>
      <c r="KG31" s="80"/>
      <c r="KH31" s="80"/>
      <c r="KI31" s="80"/>
      <c r="KJ31" s="80"/>
      <c r="KK31" s="80"/>
      <c r="KL31" s="80"/>
      <c r="KM31" s="80"/>
      <c r="KN31" s="80"/>
      <c r="KO31" s="80"/>
      <c r="KP31" s="80"/>
      <c r="KQ31" s="80"/>
      <c r="KR31" s="80"/>
      <c r="KS31" s="80"/>
      <c r="KT31" s="80"/>
      <c r="KU31" s="80"/>
      <c r="KV31" s="80"/>
      <c r="KW31" s="80"/>
      <c r="KX31" s="80"/>
      <c r="KY31" s="80"/>
      <c r="KZ31" s="80"/>
      <c r="LA31" s="80"/>
      <c r="LB31" s="80"/>
      <c r="LC31" s="80"/>
      <c r="LD31" s="80"/>
      <c r="LE31" s="80"/>
      <c r="LF31" s="80"/>
      <c r="LG31" s="80"/>
      <c r="LH31" s="80"/>
      <c r="LI31" s="80"/>
      <c r="LJ31" s="80"/>
      <c r="LK31" s="80"/>
      <c r="LL31" s="80"/>
      <c r="LN31" s="76"/>
    </row>
    <row r="32" spans="1:326" s="76" customFormat="1" x14ac:dyDescent="0.2">
      <c r="A32" s="60" t="s">
        <v>32</v>
      </c>
      <c r="B32" s="43" t="s">
        <v>33</v>
      </c>
      <c r="C32" s="43" t="s">
        <v>13</v>
      </c>
      <c r="D32" s="73"/>
      <c r="G32" s="120" t="s">
        <v>202</v>
      </c>
      <c r="H32" s="55" t="s">
        <v>219</v>
      </c>
      <c r="I32" s="79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  <c r="IR32" s="80"/>
      <c r="IS32" s="80"/>
      <c r="IT32" s="80"/>
      <c r="IU32" s="80"/>
      <c r="IV32" s="80"/>
      <c r="IW32" s="80"/>
      <c r="IX32" s="80"/>
      <c r="IY32" s="80"/>
      <c r="IZ32" s="80"/>
      <c r="JA32" s="80"/>
      <c r="JB32" s="80"/>
      <c r="JC32" s="80"/>
      <c r="JD32" s="80"/>
      <c r="JE32" s="80"/>
      <c r="JF32" s="80"/>
      <c r="JG32" s="80"/>
      <c r="JH32" s="80"/>
      <c r="JI32" s="80"/>
      <c r="JJ32" s="80"/>
      <c r="JK32" s="80"/>
      <c r="JL32" s="80"/>
      <c r="JM32" s="80"/>
      <c r="JN32" s="80"/>
      <c r="JO32" s="80"/>
      <c r="JP32" s="80"/>
      <c r="JQ32" s="80"/>
      <c r="JR32" s="80"/>
      <c r="JS32" s="80"/>
      <c r="JT32" s="80"/>
      <c r="JU32" s="80"/>
      <c r="JV32" s="80"/>
      <c r="JW32" s="80"/>
      <c r="JX32" s="80"/>
      <c r="JY32" s="80"/>
      <c r="JZ32" s="80"/>
      <c r="KA32" s="80"/>
      <c r="KB32" s="80"/>
      <c r="KC32" s="80"/>
      <c r="KD32" s="80"/>
      <c r="KE32" s="80"/>
      <c r="KF32" s="80"/>
      <c r="KG32" s="80"/>
      <c r="KH32" s="80"/>
      <c r="KI32" s="80"/>
      <c r="KJ32" s="80"/>
      <c r="KK32" s="80"/>
      <c r="KL32" s="80"/>
      <c r="KM32" s="80"/>
      <c r="KN32" s="80"/>
      <c r="KO32" s="80"/>
      <c r="KP32" s="80"/>
      <c r="KQ32" s="80"/>
      <c r="KR32" s="80"/>
      <c r="KS32" s="80"/>
      <c r="KT32" s="80"/>
      <c r="KU32" s="80"/>
      <c r="KV32" s="80"/>
      <c r="KW32" s="80"/>
      <c r="KX32" s="80"/>
      <c r="KY32" s="80"/>
      <c r="KZ32" s="80"/>
      <c r="LA32" s="80"/>
      <c r="LB32" s="80"/>
      <c r="LC32" s="80"/>
      <c r="LD32" s="80"/>
      <c r="LE32" s="80"/>
      <c r="LF32" s="80"/>
      <c r="LG32" s="80"/>
      <c r="LH32" s="80"/>
      <c r="LI32" s="80"/>
      <c r="LJ32" s="80"/>
      <c r="LK32" s="80"/>
      <c r="LL32" s="80"/>
    </row>
    <row r="33" spans="1:324" s="76" customFormat="1" x14ac:dyDescent="0.2">
      <c r="A33" s="60" t="s">
        <v>35</v>
      </c>
      <c r="B33" s="43" t="s">
        <v>34</v>
      </c>
      <c r="C33" s="43" t="s">
        <v>13</v>
      </c>
      <c r="D33" s="73"/>
      <c r="G33" s="120" t="s">
        <v>202</v>
      </c>
      <c r="H33" s="55" t="s">
        <v>219</v>
      </c>
      <c r="I33" s="79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  <c r="IQ33" s="80"/>
      <c r="IR33" s="80"/>
      <c r="IS33" s="80"/>
      <c r="IT33" s="80"/>
      <c r="IU33" s="80"/>
      <c r="IV33" s="80"/>
      <c r="IW33" s="80"/>
      <c r="IX33" s="80"/>
      <c r="IY33" s="80"/>
      <c r="IZ33" s="80"/>
      <c r="JA33" s="80"/>
      <c r="JB33" s="80"/>
      <c r="JC33" s="80"/>
      <c r="JD33" s="80"/>
      <c r="JE33" s="80"/>
      <c r="JF33" s="80"/>
      <c r="JG33" s="80"/>
      <c r="JH33" s="80"/>
      <c r="JI33" s="80"/>
      <c r="JJ33" s="80"/>
      <c r="JK33" s="80"/>
      <c r="JL33" s="80"/>
      <c r="JM33" s="80"/>
      <c r="JN33" s="80"/>
      <c r="JO33" s="80"/>
      <c r="JP33" s="80"/>
      <c r="JQ33" s="80"/>
      <c r="JR33" s="80"/>
      <c r="JS33" s="80"/>
      <c r="JT33" s="80"/>
      <c r="JU33" s="80"/>
      <c r="JV33" s="80"/>
      <c r="JW33" s="80"/>
      <c r="JX33" s="80"/>
      <c r="JY33" s="80"/>
      <c r="JZ33" s="80"/>
      <c r="KA33" s="80"/>
      <c r="KB33" s="80"/>
      <c r="KC33" s="80"/>
      <c r="KD33" s="80"/>
      <c r="KE33" s="80"/>
      <c r="KF33" s="80"/>
      <c r="KG33" s="80"/>
      <c r="KH33" s="80"/>
      <c r="KI33" s="80"/>
      <c r="KJ33" s="80"/>
      <c r="KK33" s="80"/>
      <c r="KL33" s="80"/>
      <c r="KM33" s="80"/>
      <c r="KN33" s="80"/>
      <c r="KO33" s="80"/>
      <c r="KP33" s="80"/>
      <c r="KQ33" s="80"/>
      <c r="KR33" s="80"/>
      <c r="KS33" s="80"/>
      <c r="KT33" s="80"/>
      <c r="KU33" s="80"/>
      <c r="KV33" s="80"/>
      <c r="KW33" s="80"/>
      <c r="KX33" s="80"/>
      <c r="KY33" s="80"/>
      <c r="KZ33" s="80"/>
      <c r="LA33" s="80"/>
      <c r="LB33" s="80"/>
      <c r="LC33" s="80"/>
      <c r="LD33" s="80"/>
      <c r="LE33" s="80"/>
      <c r="LF33" s="80"/>
      <c r="LG33" s="80"/>
      <c r="LH33" s="80"/>
      <c r="LI33" s="80"/>
      <c r="LJ33" s="80"/>
      <c r="LK33" s="80"/>
      <c r="LL33" s="80"/>
    </row>
    <row r="34" spans="1:324" s="76" customFormat="1" x14ac:dyDescent="0.2">
      <c r="A34" s="60" t="s">
        <v>82</v>
      </c>
      <c r="B34" s="43" t="s">
        <v>81</v>
      </c>
      <c r="C34" s="43" t="s">
        <v>13</v>
      </c>
      <c r="D34" s="110">
        <f>D31*D32+(1-D31)*D33</f>
        <v>0</v>
      </c>
      <c r="F34" s="81" t="s">
        <v>121</v>
      </c>
      <c r="G34" s="63" t="s">
        <v>190</v>
      </c>
      <c r="H34" s="82"/>
      <c r="I34" s="79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  <c r="IP34" s="80"/>
      <c r="IQ34" s="80"/>
      <c r="IR34" s="80"/>
      <c r="IS34" s="80"/>
      <c r="IT34" s="80"/>
      <c r="IU34" s="80"/>
      <c r="IV34" s="80"/>
      <c r="IW34" s="80"/>
      <c r="IX34" s="80"/>
      <c r="IY34" s="80"/>
      <c r="IZ34" s="80"/>
      <c r="JA34" s="80"/>
      <c r="JB34" s="80"/>
      <c r="JC34" s="80"/>
      <c r="JD34" s="80"/>
      <c r="JE34" s="80"/>
      <c r="JF34" s="80"/>
      <c r="JG34" s="80"/>
      <c r="JH34" s="80"/>
      <c r="JI34" s="80"/>
      <c r="JJ34" s="80"/>
      <c r="JK34" s="80"/>
      <c r="JL34" s="80"/>
      <c r="JM34" s="80"/>
      <c r="JN34" s="80"/>
      <c r="JO34" s="80"/>
      <c r="JP34" s="80"/>
      <c r="JQ34" s="80"/>
      <c r="JR34" s="80"/>
      <c r="JS34" s="80"/>
      <c r="JT34" s="80"/>
      <c r="JU34" s="80"/>
      <c r="JV34" s="80"/>
      <c r="JW34" s="80"/>
      <c r="JX34" s="80"/>
      <c r="JY34" s="80"/>
      <c r="JZ34" s="80"/>
      <c r="KA34" s="80"/>
      <c r="KB34" s="80"/>
      <c r="KC34" s="80"/>
      <c r="KD34" s="80"/>
      <c r="KE34" s="80"/>
      <c r="KF34" s="80"/>
      <c r="KG34" s="80"/>
      <c r="KH34" s="80"/>
      <c r="KI34" s="80"/>
      <c r="KJ34" s="80"/>
      <c r="KK34" s="80"/>
      <c r="KL34" s="80"/>
      <c r="KM34" s="80"/>
      <c r="KN34" s="80"/>
      <c r="KO34" s="80"/>
      <c r="KP34" s="80"/>
      <c r="KQ34" s="80"/>
      <c r="KR34" s="80"/>
      <c r="KS34" s="80"/>
      <c r="KT34" s="80"/>
      <c r="KU34" s="80"/>
      <c r="KV34" s="80"/>
      <c r="KW34" s="80"/>
      <c r="KX34" s="80"/>
      <c r="KY34" s="80"/>
      <c r="KZ34" s="80"/>
      <c r="LA34" s="80"/>
      <c r="LB34" s="80"/>
      <c r="LC34" s="80"/>
      <c r="LD34" s="80"/>
      <c r="LE34" s="80"/>
      <c r="LF34" s="80"/>
      <c r="LG34" s="80"/>
      <c r="LH34" s="80"/>
      <c r="LI34" s="80"/>
      <c r="LJ34" s="80"/>
      <c r="LK34" s="80"/>
      <c r="LL34" s="80"/>
    </row>
    <row r="35" spans="1:324" x14ac:dyDescent="0.2">
      <c r="A35" s="60" t="s">
        <v>168</v>
      </c>
      <c r="B35" s="43" t="s">
        <v>80</v>
      </c>
      <c r="C35" s="43" t="s">
        <v>13</v>
      </c>
      <c r="D35" s="110">
        <f>D34</f>
        <v>0</v>
      </c>
      <c r="E35" s="83"/>
      <c r="F35" s="81" t="s">
        <v>83</v>
      </c>
      <c r="G35" s="120" t="s">
        <v>203</v>
      </c>
      <c r="H35" s="82"/>
      <c r="I35" s="79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  <c r="IU35" s="84"/>
      <c r="IV35" s="84"/>
      <c r="IW35" s="84"/>
      <c r="IX35" s="84"/>
      <c r="IY35" s="84"/>
      <c r="IZ35" s="84"/>
      <c r="JA35" s="84"/>
      <c r="JB35" s="84"/>
      <c r="JC35" s="84"/>
      <c r="JD35" s="84"/>
      <c r="JE35" s="84"/>
      <c r="JF35" s="84"/>
      <c r="JG35" s="84"/>
      <c r="JH35" s="84"/>
      <c r="JI35" s="84"/>
      <c r="JJ35" s="84"/>
      <c r="JK35" s="84"/>
      <c r="JL35" s="84"/>
      <c r="JM35" s="84"/>
      <c r="JN35" s="84"/>
      <c r="JO35" s="84"/>
      <c r="JP35" s="84"/>
      <c r="JQ35" s="84"/>
      <c r="JR35" s="84"/>
      <c r="JS35" s="84"/>
      <c r="JT35" s="84"/>
      <c r="JU35" s="84"/>
      <c r="JV35" s="84"/>
      <c r="JW35" s="84"/>
      <c r="JX35" s="84"/>
      <c r="JY35" s="84"/>
      <c r="JZ35" s="84"/>
      <c r="KA35" s="84"/>
      <c r="KB35" s="84"/>
      <c r="KC35" s="84"/>
      <c r="KD35" s="84"/>
      <c r="KE35" s="84"/>
      <c r="KF35" s="84"/>
      <c r="KG35" s="84"/>
      <c r="KH35" s="84"/>
      <c r="KI35" s="84"/>
      <c r="KJ35" s="84"/>
      <c r="KK35" s="84"/>
      <c r="KL35" s="84"/>
      <c r="KM35" s="84"/>
      <c r="KN35" s="84"/>
      <c r="KO35" s="84"/>
      <c r="KP35" s="84"/>
      <c r="KQ35" s="84"/>
      <c r="KR35" s="84"/>
      <c r="KS35" s="84"/>
      <c r="KT35" s="84"/>
      <c r="KU35" s="84"/>
      <c r="KV35" s="84"/>
      <c r="KW35" s="84"/>
      <c r="KX35" s="84"/>
      <c r="KY35" s="84"/>
      <c r="KZ35" s="84"/>
      <c r="LA35" s="84"/>
      <c r="LB35" s="84"/>
      <c r="LC35" s="84"/>
      <c r="LD35" s="84"/>
      <c r="LE35" s="84"/>
      <c r="LF35" s="84"/>
      <c r="LG35" s="84"/>
      <c r="LH35" s="84"/>
      <c r="LI35" s="84"/>
      <c r="LJ35" s="84"/>
      <c r="LK35" s="84"/>
      <c r="LL35" s="84"/>
    </row>
    <row r="36" spans="1:324" x14ac:dyDescent="0.2">
      <c r="A36" s="60"/>
      <c r="D36" s="67"/>
      <c r="E36" s="56"/>
      <c r="F36" s="59"/>
      <c r="I36" s="68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59"/>
      <c r="IS36" s="59"/>
      <c r="IT36" s="59"/>
      <c r="IU36" s="59"/>
      <c r="IV36" s="59"/>
      <c r="IW36" s="59"/>
      <c r="IX36" s="59"/>
      <c r="IY36" s="59"/>
      <c r="IZ36" s="59"/>
      <c r="JA36" s="59"/>
      <c r="JB36" s="59"/>
      <c r="JC36" s="59"/>
      <c r="JD36" s="59"/>
      <c r="JE36" s="59"/>
      <c r="JF36" s="59"/>
      <c r="JG36" s="59"/>
      <c r="JH36" s="59"/>
      <c r="JI36" s="59"/>
      <c r="JJ36" s="59"/>
      <c r="JK36" s="59"/>
      <c r="JL36" s="59"/>
      <c r="JM36" s="59"/>
      <c r="JN36" s="59"/>
      <c r="JO36" s="59"/>
      <c r="JP36" s="59"/>
      <c r="JQ36" s="59"/>
      <c r="JR36" s="59"/>
      <c r="JS36" s="59"/>
      <c r="JT36" s="59"/>
      <c r="JU36" s="59"/>
      <c r="JV36" s="59"/>
      <c r="JW36" s="59"/>
      <c r="JX36" s="59"/>
      <c r="JY36" s="59"/>
      <c r="JZ36" s="59"/>
      <c r="KA36" s="59"/>
      <c r="KB36" s="59"/>
      <c r="KC36" s="59"/>
      <c r="KD36" s="59"/>
      <c r="KE36" s="59"/>
      <c r="KF36" s="59"/>
      <c r="KG36" s="59"/>
      <c r="KH36" s="59"/>
      <c r="KI36" s="59"/>
      <c r="KJ36" s="59"/>
      <c r="KK36" s="59"/>
      <c r="KL36" s="59"/>
      <c r="KM36" s="59"/>
      <c r="KN36" s="59"/>
      <c r="KO36" s="59"/>
      <c r="KP36" s="59"/>
      <c r="KQ36" s="59"/>
      <c r="KR36" s="59"/>
      <c r="KS36" s="59"/>
      <c r="KT36" s="59"/>
      <c r="KU36" s="59"/>
      <c r="KV36" s="59"/>
      <c r="KW36" s="59"/>
      <c r="KX36" s="59"/>
      <c r="KY36" s="59"/>
      <c r="KZ36" s="59"/>
      <c r="LA36" s="59"/>
      <c r="LB36" s="59"/>
      <c r="LC36" s="59"/>
      <c r="LD36" s="59"/>
      <c r="LE36" s="59"/>
      <c r="LF36" s="59"/>
      <c r="LG36" s="59"/>
      <c r="LH36" s="59"/>
      <c r="LI36" s="59"/>
      <c r="LJ36" s="59"/>
      <c r="LK36" s="59"/>
      <c r="LL36" s="59"/>
    </row>
    <row r="37" spans="1:324" x14ac:dyDescent="0.2">
      <c r="A37" s="44" t="s">
        <v>145</v>
      </c>
      <c r="D37" s="67"/>
      <c r="E37" s="56"/>
      <c r="F37" s="59"/>
      <c r="I37" s="68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  <c r="IT37" s="59"/>
      <c r="IU37" s="59"/>
      <c r="IV37" s="59"/>
      <c r="IW37" s="59"/>
      <c r="IX37" s="59"/>
      <c r="IY37" s="59"/>
      <c r="IZ37" s="59"/>
      <c r="JA37" s="59"/>
      <c r="JB37" s="59"/>
      <c r="JC37" s="59"/>
      <c r="JD37" s="59"/>
      <c r="JE37" s="59"/>
      <c r="JF37" s="59"/>
      <c r="JG37" s="59"/>
      <c r="JH37" s="59"/>
      <c r="JI37" s="59"/>
      <c r="JJ37" s="59"/>
      <c r="JK37" s="59"/>
      <c r="JL37" s="59"/>
      <c r="JM37" s="59"/>
      <c r="JN37" s="59"/>
      <c r="JO37" s="59"/>
      <c r="JP37" s="59"/>
      <c r="JQ37" s="59"/>
      <c r="JR37" s="59"/>
      <c r="JS37" s="59"/>
      <c r="JT37" s="59"/>
      <c r="JU37" s="59"/>
      <c r="JV37" s="59"/>
      <c r="JW37" s="59"/>
      <c r="JX37" s="59"/>
      <c r="JY37" s="59"/>
      <c r="JZ37" s="59"/>
      <c r="KA37" s="59"/>
      <c r="KB37" s="59"/>
      <c r="KC37" s="59"/>
      <c r="KD37" s="59"/>
      <c r="KE37" s="59"/>
      <c r="KF37" s="59"/>
      <c r="KG37" s="59"/>
      <c r="KH37" s="59"/>
      <c r="KI37" s="59"/>
      <c r="KJ37" s="59"/>
      <c r="KK37" s="59"/>
      <c r="KL37" s="59"/>
      <c r="KM37" s="59"/>
      <c r="KN37" s="59"/>
      <c r="KO37" s="59"/>
      <c r="KP37" s="59"/>
      <c r="KQ37" s="59"/>
      <c r="KR37" s="59"/>
      <c r="KS37" s="59"/>
      <c r="KT37" s="59"/>
      <c r="KU37" s="59"/>
      <c r="KV37" s="59"/>
      <c r="KW37" s="59"/>
      <c r="KX37" s="59"/>
      <c r="KY37" s="59"/>
      <c r="KZ37" s="59"/>
      <c r="LA37" s="59"/>
      <c r="LB37" s="59"/>
      <c r="LC37" s="59"/>
      <c r="LD37" s="59"/>
      <c r="LE37" s="59"/>
      <c r="LF37" s="59"/>
      <c r="LG37" s="59"/>
      <c r="LH37" s="59"/>
      <c r="LI37" s="59"/>
      <c r="LJ37" s="59"/>
      <c r="LK37" s="59"/>
      <c r="LL37" s="59"/>
    </row>
    <row r="38" spans="1:324" x14ac:dyDescent="0.2">
      <c r="A38" s="44"/>
      <c r="D38" s="67"/>
      <c r="E38" s="56"/>
      <c r="F38" s="59"/>
      <c r="I38" s="68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  <c r="IR38" s="59"/>
      <c r="IS38" s="59"/>
      <c r="IT38" s="59"/>
      <c r="IU38" s="59"/>
      <c r="IV38" s="59"/>
      <c r="IW38" s="59"/>
      <c r="IX38" s="59"/>
      <c r="IY38" s="59"/>
      <c r="IZ38" s="59"/>
      <c r="JA38" s="59"/>
      <c r="JB38" s="59"/>
      <c r="JC38" s="59"/>
      <c r="JD38" s="59"/>
      <c r="JE38" s="59"/>
      <c r="JF38" s="59"/>
      <c r="JG38" s="59"/>
      <c r="JH38" s="59"/>
      <c r="JI38" s="59"/>
      <c r="JJ38" s="59"/>
      <c r="JK38" s="59"/>
      <c r="JL38" s="59"/>
      <c r="JM38" s="59"/>
      <c r="JN38" s="59"/>
      <c r="JO38" s="59"/>
      <c r="JP38" s="59"/>
      <c r="JQ38" s="59"/>
      <c r="JR38" s="59"/>
      <c r="JS38" s="59"/>
      <c r="JT38" s="59"/>
      <c r="JU38" s="59"/>
      <c r="JV38" s="59"/>
      <c r="JW38" s="59"/>
      <c r="JX38" s="59"/>
      <c r="JY38" s="59"/>
      <c r="JZ38" s="59"/>
      <c r="KA38" s="59"/>
      <c r="KB38" s="59"/>
      <c r="KC38" s="59"/>
      <c r="KD38" s="59"/>
      <c r="KE38" s="59"/>
      <c r="KF38" s="59"/>
      <c r="KG38" s="59"/>
      <c r="KH38" s="59"/>
      <c r="KI38" s="59"/>
      <c r="KJ38" s="59"/>
      <c r="KK38" s="59"/>
      <c r="KL38" s="59"/>
      <c r="KM38" s="59"/>
      <c r="KN38" s="59"/>
      <c r="KO38" s="59"/>
      <c r="KP38" s="59"/>
      <c r="KQ38" s="59"/>
      <c r="KR38" s="59"/>
      <c r="KS38" s="59"/>
      <c r="KT38" s="59"/>
      <c r="KU38" s="59"/>
      <c r="KV38" s="59"/>
      <c r="KW38" s="59"/>
      <c r="KX38" s="59"/>
      <c r="KY38" s="59"/>
      <c r="KZ38" s="59"/>
      <c r="LA38" s="59"/>
      <c r="LB38" s="59"/>
      <c r="LC38" s="59"/>
      <c r="LD38" s="59"/>
      <c r="LE38" s="59"/>
      <c r="LF38" s="59"/>
      <c r="LG38" s="59"/>
      <c r="LH38" s="59"/>
      <c r="LI38" s="59"/>
      <c r="LJ38" s="59"/>
      <c r="LK38" s="59"/>
      <c r="LL38" s="59"/>
    </row>
    <row r="39" spans="1:324" hidden="1" outlineLevel="1" x14ac:dyDescent="0.2">
      <c r="A39" s="60" t="s">
        <v>23</v>
      </c>
      <c r="B39" s="43" t="s">
        <v>26</v>
      </c>
      <c r="C39" s="43" t="s">
        <v>29</v>
      </c>
      <c r="D39" s="85">
        <v>0</v>
      </c>
      <c r="E39" s="56"/>
      <c r="G39" s="78" t="s">
        <v>167</v>
      </c>
      <c r="H39" s="78"/>
      <c r="I39" s="78" t="s">
        <v>123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  <c r="IW39" s="66"/>
      <c r="IX39" s="66"/>
      <c r="IY39" s="66"/>
      <c r="IZ39" s="66"/>
      <c r="JA39" s="66"/>
      <c r="JB39" s="66"/>
      <c r="JC39" s="66"/>
      <c r="JD39" s="66"/>
      <c r="JE39" s="66"/>
      <c r="JF39" s="66"/>
      <c r="JG39" s="66"/>
      <c r="JH39" s="66"/>
      <c r="JI39" s="66"/>
      <c r="JJ39" s="66"/>
      <c r="JK39" s="66"/>
      <c r="JL39" s="66"/>
      <c r="JM39" s="66"/>
      <c r="JN39" s="66"/>
      <c r="JO39" s="66"/>
      <c r="JP39" s="66"/>
      <c r="JQ39" s="66"/>
      <c r="JR39" s="66"/>
      <c r="JS39" s="66"/>
      <c r="JT39" s="66"/>
      <c r="JU39" s="66"/>
      <c r="JV39" s="66"/>
      <c r="JW39" s="66"/>
      <c r="JX39" s="66"/>
      <c r="JY39" s="66"/>
      <c r="JZ39" s="66"/>
      <c r="KA39" s="66"/>
      <c r="KB39" s="66"/>
      <c r="KC39" s="66"/>
      <c r="KD39" s="66"/>
      <c r="KE39" s="66"/>
      <c r="KF39" s="66"/>
      <c r="KG39" s="66"/>
      <c r="KH39" s="66"/>
      <c r="KI39" s="66"/>
      <c r="KJ39" s="66"/>
      <c r="KK39" s="66"/>
      <c r="KL39" s="66"/>
      <c r="KM39" s="66"/>
      <c r="KN39" s="66"/>
      <c r="KO39" s="66"/>
      <c r="KP39" s="66"/>
      <c r="KQ39" s="66"/>
      <c r="KR39" s="66"/>
      <c r="KS39" s="66"/>
      <c r="KT39" s="66"/>
      <c r="KU39" s="66"/>
      <c r="KV39" s="66"/>
      <c r="KW39" s="66"/>
      <c r="KX39" s="66"/>
      <c r="KY39" s="66"/>
      <c r="KZ39" s="66"/>
      <c r="LA39" s="66"/>
      <c r="LB39" s="66"/>
      <c r="LC39" s="66"/>
      <c r="LD39" s="66"/>
      <c r="LE39" s="66"/>
      <c r="LF39" s="66"/>
      <c r="LG39" s="66"/>
      <c r="LH39" s="66"/>
      <c r="LI39" s="66"/>
      <c r="LJ39" s="66"/>
      <c r="LK39" s="66"/>
      <c r="LL39" s="66"/>
    </row>
    <row r="40" spans="1:324" hidden="1" outlineLevel="1" x14ac:dyDescent="0.2">
      <c r="A40" s="60" t="s">
        <v>24</v>
      </c>
      <c r="B40" s="43" t="s">
        <v>27</v>
      </c>
      <c r="C40" s="43" t="s">
        <v>29</v>
      </c>
      <c r="D40" s="85">
        <v>0</v>
      </c>
      <c r="E40" s="56"/>
      <c r="G40" s="78" t="s">
        <v>167</v>
      </c>
      <c r="H40" s="78"/>
      <c r="I40" s="78" t="s">
        <v>123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  <c r="IW40" s="66"/>
      <c r="IX40" s="66"/>
      <c r="IY40" s="66"/>
      <c r="IZ40" s="66"/>
      <c r="JA40" s="66"/>
      <c r="JB40" s="66"/>
      <c r="JC40" s="66"/>
      <c r="JD40" s="66"/>
      <c r="JE40" s="66"/>
      <c r="JF40" s="66"/>
      <c r="JG40" s="66"/>
      <c r="JH40" s="66"/>
      <c r="JI40" s="66"/>
      <c r="JJ40" s="66"/>
      <c r="JK40" s="66"/>
      <c r="JL40" s="66"/>
      <c r="JM40" s="66"/>
      <c r="JN40" s="66"/>
      <c r="JO40" s="66"/>
      <c r="JP40" s="66"/>
      <c r="JQ40" s="66"/>
      <c r="JR40" s="66"/>
      <c r="JS40" s="66"/>
      <c r="JT40" s="66"/>
      <c r="JU40" s="66"/>
      <c r="JV40" s="66"/>
      <c r="JW40" s="66"/>
      <c r="JX40" s="66"/>
      <c r="JY40" s="66"/>
      <c r="JZ40" s="66"/>
      <c r="KA40" s="66"/>
      <c r="KB40" s="66"/>
      <c r="KC40" s="66"/>
      <c r="KD40" s="66"/>
      <c r="KE40" s="66"/>
      <c r="KF40" s="66"/>
      <c r="KG40" s="66"/>
      <c r="KH40" s="66"/>
      <c r="KI40" s="66"/>
      <c r="KJ40" s="66"/>
      <c r="KK40" s="66"/>
      <c r="KL40" s="66"/>
      <c r="KM40" s="66"/>
      <c r="KN40" s="66"/>
      <c r="KO40" s="66"/>
      <c r="KP40" s="66"/>
      <c r="KQ40" s="66"/>
      <c r="KR40" s="66"/>
      <c r="KS40" s="66"/>
      <c r="KT40" s="66"/>
      <c r="KU40" s="66"/>
      <c r="KV40" s="66"/>
      <c r="KW40" s="66"/>
      <c r="KX40" s="66"/>
      <c r="KY40" s="66"/>
      <c r="KZ40" s="66"/>
      <c r="LA40" s="66"/>
      <c r="LB40" s="66"/>
      <c r="LC40" s="66"/>
      <c r="LD40" s="66"/>
      <c r="LE40" s="66"/>
      <c r="LF40" s="66"/>
      <c r="LG40" s="66"/>
      <c r="LH40" s="66"/>
      <c r="LI40" s="66"/>
      <c r="LJ40" s="66"/>
      <c r="LK40" s="66"/>
      <c r="LL40" s="66"/>
    </row>
    <row r="41" spans="1:324" collapsed="1" x14ac:dyDescent="0.2">
      <c r="A41" s="60" t="s">
        <v>25</v>
      </c>
      <c r="B41" s="43" t="s">
        <v>28</v>
      </c>
      <c r="C41" s="43" t="s">
        <v>29</v>
      </c>
      <c r="D41" s="73"/>
      <c r="E41" s="56"/>
      <c r="G41" s="63" t="s">
        <v>204</v>
      </c>
      <c r="H41" s="55" t="s">
        <v>219</v>
      </c>
      <c r="I41" s="8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  <c r="IW41" s="66"/>
      <c r="IX41" s="66"/>
      <c r="IY41" s="66"/>
      <c r="IZ41" s="66"/>
      <c r="JA41" s="66"/>
      <c r="JB41" s="66"/>
      <c r="JC41" s="66"/>
      <c r="JD41" s="66"/>
      <c r="JE41" s="66"/>
      <c r="JF41" s="66"/>
      <c r="JG41" s="66"/>
      <c r="JH41" s="66"/>
      <c r="JI41" s="66"/>
      <c r="JJ41" s="66"/>
      <c r="JK41" s="66"/>
      <c r="JL41" s="66"/>
      <c r="JM41" s="66"/>
      <c r="JN41" s="66"/>
      <c r="JO41" s="66"/>
      <c r="JP41" s="66"/>
      <c r="JQ41" s="66"/>
      <c r="JR41" s="66"/>
      <c r="JS41" s="66"/>
      <c r="JT41" s="66"/>
      <c r="JU41" s="66"/>
      <c r="JV41" s="66"/>
      <c r="JW41" s="66"/>
      <c r="JX41" s="66"/>
      <c r="JY41" s="66"/>
      <c r="JZ41" s="66"/>
      <c r="KA41" s="66"/>
      <c r="KB41" s="66"/>
      <c r="KC41" s="66"/>
      <c r="KD41" s="66"/>
      <c r="KE41" s="66"/>
      <c r="KF41" s="66"/>
      <c r="KG41" s="66"/>
      <c r="KH41" s="66"/>
      <c r="KI41" s="66"/>
      <c r="KJ41" s="66"/>
      <c r="KK41" s="66"/>
      <c r="KL41" s="66"/>
      <c r="KM41" s="66"/>
      <c r="KN41" s="66"/>
      <c r="KO41" s="66"/>
      <c r="KP41" s="66"/>
      <c r="KQ41" s="66"/>
      <c r="KR41" s="66"/>
      <c r="KS41" s="66"/>
      <c r="KT41" s="66"/>
      <c r="KU41" s="66"/>
      <c r="KV41" s="66"/>
      <c r="KW41" s="66"/>
      <c r="KX41" s="66"/>
      <c r="KY41" s="66"/>
      <c r="KZ41" s="66"/>
      <c r="LA41" s="66"/>
      <c r="LB41" s="66"/>
      <c r="LC41" s="66"/>
      <c r="LD41" s="66"/>
      <c r="LE41" s="66"/>
      <c r="LF41" s="66"/>
      <c r="LG41" s="66"/>
      <c r="LH41" s="66"/>
      <c r="LI41" s="66"/>
      <c r="LJ41" s="66"/>
      <c r="LK41" s="66"/>
      <c r="LL41" s="66"/>
    </row>
    <row r="43" spans="1:324" x14ac:dyDescent="0.2">
      <c r="A43" s="44" t="s">
        <v>146</v>
      </c>
    </row>
    <row r="45" spans="1:324" x14ac:dyDescent="0.2">
      <c r="A45" s="60" t="s">
        <v>38</v>
      </c>
      <c r="B45" s="43" t="s">
        <v>36</v>
      </c>
      <c r="C45" s="43" t="s">
        <v>37</v>
      </c>
      <c r="D45" s="111" t="e">
        <f>HLOOKUP(D16,'3. CALCUL CPMA'!$I$19:$AM$32,8,0)</f>
        <v>#N/A</v>
      </c>
      <c r="E45" s="87"/>
      <c r="F45" s="87" t="s">
        <v>151</v>
      </c>
      <c r="G45" s="63" t="s">
        <v>188</v>
      </c>
      <c r="H45" s="62"/>
      <c r="I45" s="88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87"/>
      <c r="IK45" s="87"/>
      <c r="IL45" s="87"/>
      <c r="IM45" s="87"/>
      <c r="IN45" s="87"/>
      <c r="IO45" s="87"/>
      <c r="IP45" s="87"/>
      <c r="IQ45" s="87"/>
      <c r="IR45" s="87"/>
      <c r="IS45" s="87"/>
      <c r="IT45" s="87"/>
      <c r="IU45" s="87"/>
      <c r="IV45" s="87"/>
      <c r="IW45" s="87"/>
      <c r="IX45" s="87"/>
      <c r="IY45" s="87"/>
      <c r="IZ45" s="87"/>
      <c r="JA45" s="87"/>
      <c r="JB45" s="87"/>
      <c r="JC45" s="87"/>
      <c r="JD45" s="87"/>
      <c r="JE45" s="87"/>
      <c r="JF45" s="87"/>
      <c r="JG45" s="87"/>
      <c r="JH45" s="87"/>
      <c r="JI45" s="87"/>
      <c r="JJ45" s="87"/>
      <c r="JK45" s="87"/>
      <c r="JL45" s="87"/>
      <c r="JM45" s="87"/>
      <c r="JN45" s="87"/>
      <c r="JO45" s="87"/>
      <c r="JP45" s="87"/>
      <c r="JQ45" s="87"/>
      <c r="JR45" s="87"/>
      <c r="JS45" s="87"/>
      <c r="JT45" s="87"/>
      <c r="JU45" s="87"/>
      <c r="JV45" s="87"/>
      <c r="JW45" s="87"/>
      <c r="JX45" s="87"/>
      <c r="JY45" s="87"/>
      <c r="JZ45" s="87"/>
      <c r="KA45" s="87"/>
      <c r="KB45" s="87"/>
      <c r="KC45" s="87"/>
      <c r="KD45" s="87"/>
      <c r="KE45" s="87"/>
      <c r="KF45" s="87"/>
      <c r="KG45" s="87"/>
      <c r="KH45" s="87"/>
      <c r="KI45" s="87"/>
      <c r="KJ45" s="87"/>
      <c r="KK45" s="87"/>
      <c r="KL45" s="87"/>
      <c r="KM45" s="87"/>
      <c r="KN45" s="87"/>
      <c r="KO45" s="87"/>
      <c r="KP45" s="87"/>
      <c r="KQ45" s="87"/>
      <c r="KR45" s="87"/>
      <c r="KS45" s="87"/>
      <c r="KT45" s="87"/>
      <c r="KU45" s="87"/>
      <c r="KV45" s="87"/>
      <c r="KW45" s="87"/>
      <c r="KX45" s="87"/>
      <c r="KY45" s="87"/>
      <c r="KZ45" s="87"/>
      <c r="LA45" s="87"/>
      <c r="LB45" s="87"/>
      <c r="LC45" s="87"/>
      <c r="LD45" s="87"/>
      <c r="LE45" s="87"/>
      <c r="LF45" s="87"/>
      <c r="LG45" s="87"/>
      <c r="LH45" s="87"/>
      <c r="LI45" s="87"/>
      <c r="LJ45" s="87"/>
      <c r="LK45" s="87"/>
      <c r="LL45" s="87"/>
    </row>
    <row r="46" spans="1:324" x14ac:dyDescent="0.2">
      <c r="A46" s="60" t="s">
        <v>39</v>
      </c>
      <c r="B46" s="43" t="s">
        <v>42</v>
      </c>
      <c r="C46" s="43" t="s">
        <v>37</v>
      </c>
      <c r="D46" s="111" t="e">
        <f>HLOOKUP(D16,'3. CALCUL CPMA'!$I$19:$AM$32,9,0)</f>
        <v>#N/A</v>
      </c>
      <c r="E46" s="87"/>
      <c r="F46" s="87" t="s">
        <v>151</v>
      </c>
      <c r="G46" s="63" t="s">
        <v>188</v>
      </c>
      <c r="H46" s="62"/>
      <c r="J46" s="87"/>
      <c r="O46" s="87"/>
      <c r="T46" s="87"/>
    </row>
    <row r="47" spans="1:324" x14ac:dyDescent="0.2">
      <c r="A47" s="60" t="s">
        <v>40</v>
      </c>
      <c r="B47" s="43" t="s">
        <v>43</v>
      </c>
      <c r="C47" s="43" t="s">
        <v>37</v>
      </c>
      <c r="D47" s="111" t="e">
        <f>HLOOKUP(D16,'3. CALCUL CPMA'!$I$19:$AM$32,10,0)</f>
        <v>#N/A</v>
      </c>
      <c r="F47" s="87" t="s">
        <v>151</v>
      </c>
      <c r="G47" s="63" t="s">
        <v>188</v>
      </c>
      <c r="H47" s="62"/>
    </row>
    <row r="48" spans="1:324" x14ac:dyDescent="0.2">
      <c r="A48" s="60" t="s">
        <v>41</v>
      </c>
      <c r="B48" s="43" t="s">
        <v>44</v>
      </c>
      <c r="C48" s="43" t="s">
        <v>37</v>
      </c>
      <c r="D48" s="111" t="e">
        <f>HLOOKUP(D16,'3. CALCUL CPMA'!$I$19:$AM$32,11,0)</f>
        <v>#N/A</v>
      </c>
      <c r="F48" s="87" t="s">
        <v>151</v>
      </c>
      <c r="G48" s="63" t="s">
        <v>188</v>
      </c>
      <c r="H48" s="62"/>
    </row>
    <row r="49" spans="1:324" x14ac:dyDescent="0.2">
      <c r="A49" s="89" t="s">
        <v>45</v>
      </c>
      <c r="B49" s="57" t="s">
        <v>46</v>
      </c>
      <c r="C49" s="57" t="s">
        <v>37</v>
      </c>
      <c r="D49" s="112" t="e">
        <f>D45+D46+D47+D48</f>
        <v>#N/A</v>
      </c>
      <c r="E49" s="90"/>
      <c r="F49" s="91" t="s">
        <v>106</v>
      </c>
      <c r="G49" s="63" t="s">
        <v>188</v>
      </c>
      <c r="H49" s="62"/>
      <c r="I49" s="88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87"/>
      <c r="HS49" s="87"/>
      <c r="HT49" s="87"/>
      <c r="HU49" s="87"/>
      <c r="HV49" s="87"/>
      <c r="HW49" s="87"/>
      <c r="HX49" s="87"/>
      <c r="HY49" s="87"/>
      <c r="HZ49" s="87"/>
      <c r="IA49" s="87"/>
      <c r="IB49" s="87"/>
      <c r="IC49" s="87"/>
      <c r="ID49" s="87"/>
      <c r="IE49" s="87"/>
      <c r="IF49" s="87"/>
      <c r="IG49" s="87"/>
      <c r="IH49" s="87"/>
      <c r="II49" s="87"/>
      <c r="IJ49" s="87"/>
      <c r="IK49" s="87"/>
      <c r="IL49" s="87"/>
      <c r="IM49" s="87"/>
      <c r="IN49" s="87"/>
      <c r="IO49" s="87"/>
      <c r="IP49" s="87"/>
      <c r="IQ49" s="87"/>
      <c r="IR49" s="87"/>
      <c r="IS49" s="87"/>
      <c r="IT49" s="87"/>
      <c r="IU49" s="87"/>
      <c r="IV49" s="87"/>
      <c r="IW49" s="87"/>
      <c r="IX49" s="87"/>
      <c r="IY49" s="87"/>
      <c r="IZ49" s="87"/>
      <c r="JA49" s="87"/>
      <c r="JB49" s="87"/>
      <c r="JC49" s="87"/>
      <c r="JD49" s="87"/>
      <c r="JE49" s="87"/>
      <c r="JF49" s="87"/>
      <c r="JG49" s="87"/>
      <c r="JH49" s="87"/>
      <c r="JI49" s="87"/>
      <c r="JJ49" s="87"/>
      <c r="JK49" s="87"/>
      <c r="JL49" s="87"/>
      <c r="JM49" s="87"/>
      <c r="JN49" s="87"/>
      <c r="JO49" s="87"/>
      <c r="JP49" s="87"/>
      <c r="JQ49" s="87"/>
      <c r="JR49" s="87"/>
      <c r="JS49" s="87"/>
      <c r="JT49" s="87"/>
      <c r="JU49" s="87"/>
      <c r="JV49" s="87"/>
      <c r="JW49" s="87"/>
      <c r="JX49" s="87"/>
      <c r="JY49" s="87"/>
      <c r="JZ49" s="87"/>
      <c r="KA49" s="87"/>
      <c r="KB49" s="87"/>
      <c r="KC49" s="87"/>
      <c r="KD49" s="87"/>
      <c r="KE49" s="87"/>
      <c r="KF49" s="87"/>
      <c r="KG49" s="87"/>
      <c r="KH49" s="87"/>
      <c r="KI49" s="87"/>
      <c r="KJ49" s="87"/>
      <c r="KK49" s="87"/>
      <c r="KL49" s="87"/>
      <c r="KM49" s="87"/>
      <c r="KN49" s="87"/>
      <c r="KO49" s="87"/>
      <c r="KP49" s="87"/>
      <c r="KQ49" s="87"/>
      <c r="KR49" s="87"/>
      <c r="KS49" s="87"/>
      <c r="KT49" s="87"/>
      <c r="KU49" s="87"/>
      <c r="KV49" s="87"/>
      <c r="KW49" s="87"/>
      <c r="KX49" s="87"/>
      <c r="KY49" s="87"/>
      <c r="KZ49" s="87"/>
      <c r="LA49" s="87"/>
      <c r="LB49" s="87"/>
      <c r="LC49" s="87"/>
      <c r="LD49" s="87"/>
      <c r="LE49" s="87"/>
      <c r="LF49" s="87"/>
      <c r="LG49" s="87"/>
      <c r="LH49" s="87"/>
      <c r="LI49" s="87"/>
      <c r="LJ49" s="87"/>
      <c r="LK49" s="87"/>
      <c r="LL49" s="87"/>
    </row>
    <row r="50" spans="1:324" x14ac:dyDescent="0.2">
      <c r="D50" s="113"/>
    </row>
    <row r="51" spans="1:324" x14ac:dyDescent="0.2">
      <c r="A51" s="89" t="s">
        <v>61</v>
      </c>
      <c r="B51" s="57" t="s">
        <v>53</v>
      </c>
      <c r="C51" s="57" t="s">
        <v>62</v>
      </c>
      <c r="D51" s="112" t="e">
        <f>HLOOKUP(D16,'3. CALCUL CPMA'!$I$19:$AM$32,14,0)</f>
        <v>#N/A</v>
      </c>
      <c r="E51" s="87"/>
      <c r="F51" s="87" t="s">
        <v>151</v>
      </c>
      <c r="G51" s="63" t="s">
        <v>188</v>
      </c>
      <c r="H51" s="62"/>
      <c r="J51" s="87"/>
      <c r="O51" s="87"/>
      <c r="T51" s="87"/>
    </row>
    <row r="52" spans="1:324" x14ac:dyDescent="0.2">
      <c r="D52" s="114"/>
    </row>
    <row r="53" spans="1:324" x14ac:dyDescent="0.2">
      <c r="A53" s="89" t="s">
        <v>66</v>
      </c>
      <c r="B53" s="57" t="s">
        <v>104</v>
      </c>
      <c r="C53" s="57" t="s">
        <v>19</v>
      </c>
      <c r="D53" s="115" t="e">
        <f>D49/D51</f>
        <v>#N/A</v>
      </c>
      <c r="E53" s="92"/>
      <c r="F53" s="93" t="s">
        <v>107</v>
      </c>
      <c r="G53" s="63" t="s">
        <v>191</v>
      </c>
      <c r="H53" s="62"/>
      <c r="J53" s="94"/>
      <c r="K53" s="95"/>
      <c r="O53" s="94"/>
      <c r="P53" s="95"/>
      <c r="T53" s="94"/>
      <c r="U53" s="95"/>
    </row>
    <row r="54" spans="1:324" x14ac:dyDescent="0.2">
      <c r="A54" s="96" t="s">
        <v>67</v>
      </c>
      <c r="B54" s="43" t="s">
        <v>87</v>
      </c>
      <c r="C54" s="43" t="s">
        <v>19</v>
      </c>
      <c r="D54" s="116" t="e">
        <f>D45/D51</f>
        <v>#N/A</v>
      </c>
      <c r="E54" s="92"/>
      <c r="F54" s="97" t="s">
        <v>108</v>
      </c>
      <c r="G54" s="63" t="s">
        <v>188</v>
      </c>
      <c r="H54" s="62"/>
      <c r="I54" s="43" t="s">
        <v>169</v>
      </c>
      <c r="J54" s="94"/>
      <c r="K54" s="95"/>
      <c r="O54" s="94"/>
      <c r="P54" s="95"/>
      <c r="T54" s="94"/>
      <c r="U54" s="95"/>
    </row>
    <row r="55" spans="1:324" x14ac:dyDescent="0.2">
      <c r="A55" s="96" t="s">
        <v>68</v>
      </c>
      <c r="B55" s="43" t="s">
        <v>88</v>
      </c>
      <c r="C55" s="43" t="s">
        <v>19</v>
      </c>
      <c r="D55" s="116" t="e">
        <f>D46/D51</f>
        <v>#N/A</v>
      </c>
      <c r="E55" s="92"/>
      <c r="F55" s="97" t="s">
        <v>109</v>
      </c>
      <c r="G55" s="63" t="s">
        <v>188</v>
      </c>
      <c r="H55" s="62"/>
      <c r="I55" s="43" t="s">
        <v>169</v>
      </c>
      <c r="J55" s="94"/>
      <c r="K55" s="95"/>
      <c r="O55" s="94"/>
      <c r="P55" s="95"/>
      <c r="T55" s="94"/>
      <c r="U55" s="95"/>
    </row>
    <row r="56" spans="1:324" x14ac:dyDescent="0.2">
      <c r="A56" s="96" t="s">
        <v>69</v>
      </c>
      <c r="B56" s="43" t="s">
        <v>102</v>
      </c>
      <c r="C56" s="43" t="s">
        <v>19</v>
      </c>
      <c r="D56" s="116" t="e">
        <f>D47/D51</f>
        <v>#N/A</v>
      </c>
      <c r="E56" s="92"/>
      <c r="F56" s="97" t="s">
        <v>110</v>
      </c>
      <c r="G56" s="63" t="s">
        <v>188</v>
      </c>
      <c r="H56" s="62"/>
      <c r="I56" s="43" t="s">
        <v>169</v>
      </c>
      <c r="J56" s="94"/>
      <c r="K56" s="95"/>
      <c r="O56" s="94"/>
      <c r="P56" s="95"/>
      <c r="T56" s="94"/>
      <c r="U56" s="95"/>
    </row>
    <row r="57" spans="1:324" x14ac:dyDescent="0.2">
      <c r="A57" s="96" t="s">
        <v>85</v>
      </c>
      <c r="B57" s="43" t="s">
        <v>103</v>
      </c>
      <c r="C57" s="43" t="s">
        <v>19</v>
      </c>
      <c r="D57" s="116" t="e">
        <f>D48/D51</f>
        <v>#N/A</v>
      </c>
      <c r="E57" s="92"/>
      <c r="F57" s="97" t="s">
        <v>111</v>
      </c>
      <c r="G57" s="63" t="s">
        <v>188</v>
      </c>
      <c r="H57" s="62"/>
      <c r="I57" s="43" t="s">
        <v>169</v>
      </c>
      <c r="J57" s="94"/>
      <c r="K57" s="95"/>
      <c r="O57" s="94"/>
      <c r="P57" s="95"/>
      <c r="T57" s="94"/>
      <c r="U57" s="95"/>
    </row>
    <row r="58" spans="1:324" x14ac:dyDescent="0.2">
      <c r="A58" s="96"/>
    </row>
    <row r="59" spans="1:324" x14ac:dyDescent="0.2">
      <c r="A59" s="44" t="s">
        <v>147</v>
      </c>
    </row>
    <row r="60" spans="1:324" x14ac:dyDescent="0.2">
      <c r="A60" s="44"/>
    </row>
    <row r="61" spans="1:324" x14ac:dyDescent="0.2">
      <c r="A61" s="60" t="s">
        <v>97</v>
      </c>
      <c r="B61" s="43" t="s">
        <v>96</v>
      </c>
      <c r="C61" s="43" t="s">
        <v>19</v>
      </c>
      <c r="D61" s="98"/>
      <c r="E61" s="56"/>
      <c r="G61" s="63" t="s">
        <v>206</v>
      </c>
      <c r="H61" s="87" t="s">
        <v>226</v>
      </c>
      <c r="I61" s="99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101"/>
      <c r="FE61" s="101"/>
      <c r="FF61" s="101"/>
      <c r="FG61" s="101"/>
      <c r="FH61" s="101"/>
      <c r="FI61" s="101"/>
      <c r="FJ61" s="101"/>
      <c r="FK61" s="101"/>
      <c r="FL61" s="101"/>
      <c r="FM61" s="101"/>
      <c r="FN61" s="101"/>
      <c r="FO61" s="101"/>
      <c r="FP61" s="101"/>
      <c r="FQ61" s="101"/>
      <c r="FR61" s="101"/>
      <c r="FS61" s="101"/>
      <c r="FT61" s="101"/>
      <c r="FU61" s="101"/>
      <c r="FV61" s="101"/>
      <c r="FW61" s="101"/>
      <c r="FX61" s="101"/>
      <c r="FY61" s="101"/>
      <c r="FZ61" s="101"/>
      <c r="GA61" s="101"/>
      <c r="GB61" s="101"/>
      <c r="GC61" s="101"/>
      <c r="GD61" s="101"/>
      <c r="GE61" s="101"/>
      <c r="GF61" s="101"/>
      <c r="GG61" s="101"/>
      <c r="GH61" s="101"/>
      <c r="GI61" s="101"/>
      <c r="GJ61" s="101"/>
      <c r="GK61" s="101"/>
      <c r="GL61" s="101"/>
      <c r="GM61" s="101"/>
      <c r="GN61" s="101"/>
      <c r="GO61" s="101"/>
      <c r="GP61" s="101"/>
      <c r="GQ61" s="101"/>
      <c r="GR61" s="101"/>
      <c r="GS61" s="101"/>
      <c r="GT61" s="101"/>
      <c r="GU61" s="101"/>
      <c r="GV61" s="101"/>
      <c r="GW61" s="101"/>
      <c r="GX61" s="101"/>
      <c r="GY61" s="101"/>
      <c r="GZ61" s="101"/>
      <c r="HA61" s="101"/>
      <c r="HB61" s="101"/>
      <c r="HC61" s="101"/>
      <c r="HD61" s="101"/>
      <c r="HE61" s="101"/>
      <c r="HF61" s="101"/>
      <c r="HG61" s="101"/>
      <c r="HH61" s="101"/>
      <c r="HI61" s="101"/>
      <c r="HJ61" s="101"/>
      <c r="HK61" s="101"/>
      <c r="HL61" s="101"/>
      <c r="HM61" s="101"/>
      <c r="HN61" s="101"/>
      <c r="HO61" s="101"/>
      <c r="HP61" s="101"/>
      <c r="HQ61" s="101"/>
      <c r="HR61" s="101"/>
      <c r="HS61" s="101"/>
      <c r="HT61" s="101"/>
      <c r="HU61" s="101"/>
      <c r="HV61" s="101"/>
      <c r="HW61" s="101"/>
      <c r="HX61" s="101"/>
      <c r="HY61" s="101"/>
      <c r="HZ61" s="101"/>
      <c r="IA61" s="101"/>
      <c r="IB61" s="101"/>
      <c r="IC61" s="101"/>
      <c r="ID61" s="101"/>
      <c r="IE61" s="101"/>
      <c r="IF61" s="101"/>
      <c r="IG61" s="101"/>
      <c r="IH61" s="101"/>
      <c r="II61" s="101"/>
      <c r="IJ61" s="101"/>
      <c r="IK61" s="101"/>
      <c r="IL61" s="101"/>
      <c r="IM61" s="101"/>
      <c r="IN61" s="101"/>
      <c r="IO61" s="101"/>
      <c r="IP61" s="101"/>
      <c r="IQ61" s="101"/>
      <c r="IR61" s="101"/>
      <c r="IS61" s="101"/>
      <c r="IT61" s="101"/>
      <c r="IU61" s="101"/>
      <c r="IV61" s="101"/>
      <c r="IW61" s="101"/>
      <c r="IX61" s="101"/>
      <c r="IY61" s="101"/>
      <c r="IZ61" s="101"/>
      <c r="JA61" s="101"/>
      <c r="JB61" s="101"/>
      <c r="JC61" s="101"/>
      <c r="JD61" s="101"/>
      <c r="JE61" s="101"/>
      <c r="JF61" s="101"/>
      <c r="JG61" s="101"/>
      <c r="JH61" s="101"/>
      <c r="JI61" s="101"/>
      <c r="JJ61" s="101"/>
      <c r="JK61" s="101"/>
      <c r="JL61" s="101"/>
      <c r="JM61" s="101"/>
      <c r="JN61" s="101"/>
      <c r="JO61" s="101"/>
      <c r="JP61" s="101"/>
      <c r="JQ61" s="101"/>
      <c r="JR61" s="101"/>
      <c r="JS61" s="101"/>
      <c r="JT61" s="101"/>
      <c r="JU61" s="101"/>
      <c r="JV61" s="101"/>
      <c r="JW61" s="101"/>
      <c r="JX61" s="101"/>
      <c r="JY61" s="101"/>
      <c r="JZ61" s="101"/>
      <c r="KA61" s="101"/>
      <c r="KB61" s="101"/>
      <c r="KC61" s="101"/>
      <c r="KD61" s="101"/>
      <c r="KE61" s="101"/>
      <c r="KF61" s="101"/>
      <c r="KG61" s="101"/>
      <c r="KH61" s="101"/>
      <c r="KI61" s="101"/>
      <c r="KJ61" s="101"/>
      <c r="KK61" s="101"/>
      <c r="KL61" s="101"/>
      <c r="KM61" s="101"/>
      <c r="KN61" s="101"/>
      <c r="KO61" s="101"/>
      <c r="KP61" s="101"/>
      <c r="KQ61" s="101"/>
      <c r="KR61" s="101"/>
      <c r="KS61" s="101"/>
      <c r="KT61" s="101"/>
      <c r="KU61" s="101"/>
      <c r="KV61" s="101"/>
      <c r="KW61" s="101"/>
      <c r="KX61" s="101"/>
      <c r="KY61" s="101"/>
      <c r="KZ61" s="101"/>
      <c r="LA61" s="101"/>
      <c r="LB61" s="101"/>
      <c r="LC61" s="101"/>
      <c r="LD61" s="101"/>
      <c r="LE61" s="101"/>
      <c r="LF61" s="101"/>
      <c r="LG61" s="101"/>
      <c r="LH61" s="101"/>
      <c r="LI61" s="101"/>
      <c r="LJ61" s="101"/>
      <c r="LK61" s="101"/>
      <c r="LL61" s="101"/>
    </row>
    <row r="62" spans="1:324" x14ac:dyDescent="0.2">
      <c r="A62" s="60" t="s">
        <v>98</v>
      </c>
      <c r="B62" s="102" t="s">
        <v>99</v>
      </c>
      <c r="C62" s="43" t="s">
        <v>13</v>
      </c>
      <c r="D62" s="103"/>
      <c r="E62" s="56"/>
      <c r="G62" s="63" t="s">
        <v>205</v>
      </c>
      <c r="H62" s="55" t="s">
        <v>221</v>
      </c>
      <c r="I62" s="99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101"/>
      <c r="FC62" s="101"/>
      <c r="FD62" s="101"/>
      <c r="FE62" s="101"/>
      <c r="FF62" s="101"/>
      <c r="FG62" s="101"/>
      <c r="FH62" s="101"/>
      <c r="FI62" s="101"/>
      <c r="FJ62" s="101"/>
      <c r="FK62" s="101"/>
      <c r="FL62" s="101"/>
      <c r="FM62" s="101"/>
      <c r="FN62" s="101"/>
      <c r="FO62" s="101"/>
      <c r="FP62" s="101"/>
      <c r="FQ62" s="101"/>
      <c r="FR62" s="101"/>
      <c r="FS62" s="101"/>
      <c r="FT62" s="101"/>
      <c r="FU62" s="101"/>
      <c r="FV62" s="101"/>
      <c r="FW62" s="101"/>
      <c r="FX62" s="101"/>
      <c r="FY62" s="101"/>
      <c r="FZ62" s="101"/>
      <c r="GA62" s="101"/>
      <c r="GB62" s="101"/>
      <c r="GC62" s="101"/>
      <c r="GD62" s="101"/>
      <c r="GE62" s="101"/>
      <c r="GF62" s="101"/>
      <c r="GG62" s="101"/>
      <c r="GH62" s="101"/>
      <c r="GI62" s="101"/>
      <c r="GJ62" s="101"/>
      <c r="GK62" s="101"/>
      <c r="GL62" s="101"/>
      <c r="GM62" s="101"/>
      <c r="GN62" s="101"/>
      <c r="GO62" s="101"/>
      <c r="GP62" s="101"/>
      <c r="GQ62" s="101"/>
      <c r="GR62" s="101"/>
      <c r="GS62" s="101"/>
      <c r="GT62" s="101"/>
      <c r="GU62" s="101"/>
      <c r="GV62" s="101"/>
      <c r="GW62" s="101"/>
      <c r="GX62" s="101"/>
      <c r="GY62" s="101"/>
      <c r="GZ62" s="101"/>
      <c r="HA62" s="101"/>
      <c r="HB62" s="101"/>
      <c r="HC62" s="101"/>
      <c r="HD62" s="101"/>
      <c r="HE62" s="101"/>
      <c r="HF62" s="101"/>
      <c r="HG62" s="101"/>
      <c r="HH62" s="101"/>
      <c r="HI62" s="101"/>
      <c r="HJ62" s="101"/>
      <c r="HK62" s="101"/>
      <c r="HL62" s="101"/>
      <c r="HM62" s="101"/>
      <c r="HN62" s="101"/>
      <c r="HO62" s="101"/>
      <c r="HP62" s="101"/>
      <c r="HQ62" s="101"/>
      <c r="HR62" s="101"/>
      <c r="HS62" s="101"/>
      <c r="HT62" s="101"/>
      <c r="HU62" s="101"/>
      <c r="HV62" s="101"/>
      <c r="HW62" s="101"/>
      <c r="HX62" s="101"/>
      <c r="HY62" s="101"/>
      <c r="HZ62" s="101"/>
      <c r="IA62" s="101"/>
      <c r="IB62" s="101"/>
      <c r="IC62" s="101"/>
      <c r="ID62" s="101"/>
      <c r="IE62" s="101"/>
      <c r="IF62" s="101"/>
      <c r="IG62" s="101"/>
      <c r="IH62" s="101"/>
      <c r="II62" s="101"/>
      <c r="IJ62" s="101"/>
      <c r="IK62" s="101"/>
      <c r="IL62" s="101"/>
      <c r="IM62" s="101"/>
      <c r="IN62" s="101"/>
      <c r="IO62" s="101"/>
      <c r="IP62" s="101"/>
      <c r="IQ62" s="101"/>
      <c r="IR62" s="101"/>
      <c r="IS62" s="101"/>
      <c r="IT62" s="101"/>
      <c r="IU62" s="101"/>
      <c r="IV62" s="101"/>
      <c r="IW62" s="101"/>
      <c r="IX62" s="101"/>
      <c r="IY62" s="101"/>
      <c r="IZ62" s="101"/>
      <c r="JA62" s="101"/>
      <c r="JB62" s="101"/>
      <c r="JC62" s="101"/>
      <c r="JD62" s="101"/>
      <c r="JE62" s="101"/>
      <c r="JF62" s="101"/>
      <c r="JG62" s="101"/>
      <c r="JH62" s="101"/>
      <c r="JI62" s="101"/>
      <c r="JJ62" s="101"/>
      <c r="JK62" s="101"/>
      <c r="JL62" s="101"/>
      <c r="JM62" s="101"/>
      <c r="JN62" s="101"/>
      <c r="JO62" s="101"/>
      <c r="JP62" s="101"/>
      <c r="JQ62" s="101"/>
      <c r="JR62" s="101"/>
      <c r="JS62" s="101"/>
      <c r="JT62" s="101"/>
      <c r="JU62" s="101"/>
      <c r="JV62" s="101"/>
      <c r="JW62" s="101"/>
      <c r="JX62" s="101"/>
      <c r="JY62" s="101"/>
      <c r="JZ62" s="101"/>
      <c r="KA62" s="101"/>
      <c r="KB62" s="101"/>
      <c r="KC62" s="101"/>
      <c r="KD62" s="101"/>
      <c r="KE62" s="101"/>
      <c r="KF62" s="101"/>
      <c r="KG62" s="101"/>
      <c r="KH62" s="101"/>
      <c r="KI62" s="101"/>
      <c r="KJ62" s="101"/>
      <c r="KK62" s="101"/>
      <c r="KL62" s="101"/>
      <c r="KM62" s="101"/>
      <c r="KN62" s="101"/>
      <c r="KO62" s="101"/>
      <c r="KP62" s="101"/>
      <c r="KQ62" s="101"/>
      <c r="KR62" s="101"/>
      <c r="KS62" s="101"/>
      <c r="KT62" s="101"/>
      <c r="KU62" s="101"/>
      <c r="KV62" s="101"/>
      <c r="KW62" s="101"/>
      <c r="KX62" s="101"/>
      <c r="KY62" s="101"/>
      <c r="KZ62" s="101"/>
      <c r="LA62" s="101"/>
      <c r="LB62" s="101"/>
      <c r="LC62" s="101"/>
      <c r="LD62" s="101"/>
      <c r="LE62" s="101"/>
      <c r="LF62" s="101"/>
      <c r="LG62" s="101"/>
      <c r="LH62" s="101"/>
      <c r="LI62" s="101"/>
      <c r="LJ62" s="101"/>
      <c r="LK62" s="101"/>
      <c r="LL62" s="101"/>
    </row>
    <row r="63" spans="1:324" x14ac:dyDescent="0.2">
      <c r="A63" s="60" t="s">
        <v>20</v>
      </c>
      <c r="B63" s="43" t="s">
        <v>95</v>
      </c>
      <c r="C63" s="43" t="s">
        <v>19</v>
      </c>
      <c r="D63" s="104"/>
      <c r="E63" s="56"/>
      <c r="G63" s="63" t="s">
        <v>207</v>
      </c>
      <c r="H63" s="55" t="s">
        <v>221</v>
      </c>
      <c r="I63" s="99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  <c r="EM63" s="100"/>
      <c r="EN63" s="100"/>
      <c r="EO63" s="100"/>
      <c r="EP63" s="100"/>
      <c r="EQ63" s="100"/>
      <c r="ER63" s="100"/>
      <c r="ES63" s="100"/>
      <c r="ET63" s="100"/>
      <c r="EU63" s="100"/>
      <c r="EV63" s="100"/>
      <c r="EW63" s="100"/>
      <c r="EX63" s="100"/>
      <c r="EY63" s="100"/>
      <c r="EZ63" s="100"/>
      <c r="FA63" s="100"/>
      <c r="FB63" s="100"/>
      <c r="FC63" s="100"/>
      <c r="FD63" s="100"/>
      <c r="FE63" s="100"/>
      <c r="FF63" s="100"/>
      <c r="FG63" s="100"/>
      <c r="FH63" s="100"/>
      <c r="FI63" s="100"/>
      <c r="FJ63" s="100"/>
      <c r="FK63" s="100"/>
      <c r="FL63" s="100"/>
      <c r="FM63" s="100"/>
      <c r="FN63" s="100"/>
      <c r="FO63" s="100"/>
      <c r="FP63" s="100"/>
      <c r="FQ63" s="100"/>
      <c r="FR63" s="100"/>
      <c r="FS63" s="100"/>
      <c r="FT63" s="100"/>
      <c r="FU63" s="100"/>
      <c r="FV63" s="100"/>
      <c r="FW63" s="100"/>
      <c r="FX63" s="100"/>
      <c r="FY63" s="100"/>
      <c r="FZ63" s="100"/>
      <c r="GA63" s="100"/>
      <c r="GB63" s="100"/>
      <c r="GC63" s="100"/>
      <c r="GD63" s="100"/>
      <c r="GE63" s="100"/>
      <c r="GF63" s="100"/>
      <c r="GG63" s="100"/>
      <c r="GH63" s="100"/>
      <c r="GI63" s="100"/>
      <c r="GJ63" s="100"/>
      <c r="GK63" s="100"/>
      <c r="GL63" s="100"/>
      <c r="GM63" s="100"/>
      <c r="GN63" s="100"/>
      <c r="GO63" s="100"/>
      <c r="GP63" s="100"/>
      <c r="GQ63" s="100"/>
      <c r="GR63" s="100"/>
      <c r="GS63" s="100"/>
      <c r="GT63" s="100"/>
      <c r="GU63" s="100"/>
      <c r="GV63" s="100"/>
      <c r="GW63" s="100"/>
      <c r="GX63" s="100"/>
      <c r="GY63" s="100"/>
      <c r="GZ63" s="100"/>
      <c r="HA63" s="100"/>
      <c r="HB63" s="100"/>
      <c r="HC63" s="100"/>
      <c r="HD63" s="100"/>
      <c r="HE63" s="100"/>
      <c r="HF63" s="100"/>
      <c r="HG63" s="100"/>
      <c r="HH63" s="100"/>
      <c r="HI63" s="100"/>
      <c r="HJ63" s="100"/>
      <c r="HK63" s="100"/>
      <c r="HL63" s="100"/>
      <c r="HM63" s="100"/>
      <c r="HN63" s="100"/>
      <c r="HO63" s="100"/>
      <c r="HP63" s="100"/>
      <c r="HQ63" s="100"/>
      <c r="HR63" s="100"/>
      <c r="HS63" s="100"/>
      <c r="HT63" s="100"/>
      <c r="HU63" s="100"/>
      <c r="HV63" s="100"/>
      <c r="HW63" s="100"/>
      <c r="HX63" s="100"/>
      <c r="HY63" s="100"/>
      <c r="HZ63" s="100"/>
      <c r="IA63" s="100"/>
      <c r="IB63" s="100"/>
      <c r="IC63" s="100"/>
      <c r="ID63" s="100"/>
      <c r="IE63" s="100"/>
      <c r="IF63" s="100"/>
      <c r="IG63" s="100"/>
      <c r="IH63" s="100"/>
      <c r="II63" s="100"/>
      <c r="IJ63" s="100"/>
      <c r="IK63" s="100"/>
      <c r="IL63" s="100"/>
      <c r="IM63" s="100"/>
      <c r="IN63" s="100"/>
      <c r="IO63" s="100"/>
      <c r="IP63" s="100"/>
      <c r="IQ63" s="100"/>
      <c r="IR63" s="100"/>
      <c r="IS63" s="100"/>
      <c r="IT63" s="100"/>
      <c r="IU63" s="100"/>
      <c r="IV63" s="100"/>
      <c r="IW63" s="100"/>
      <c r="IX63" s="100"/>
      <c r="IY63" s="100"/>
      <c r="IZ63" s="100"/>
      <c r="JA63" s="100"/>
      <c r="JB63" s="100"/>
      <c r="JC63" s="100"/>
      <c r="JD63" s="100"/>
      <c r="JE63" s="100"/>
      <c r="JF63" s="100"/>
      <c r="JG63" s="100"/>
      <c r="JH63" s="100"/>
      <c r="JI63" s="100"/>
      <c r="JJ63" s="100"/>
      <c r="JK63" s="100"/>
      <c r="JL63" s="100"/>
      <c r="JM63" s="100"/>
      <c r="JN63" s="100"/>
      <c r="JO63" s="100"/>
      <c r="JP63" s="100"/>
      <c r="JQ63" s="100"/>
      <c r="JR63" s="100"/>
      <c r="JS63" s="100"/>
      <c r="JT63" s="100"/>
      <c r="JU63" s="100"/>
      <c r="JV63" s="100"/>
      <c r="JW63" s="100"/>
      <c r="JX63" s="100"/>
      <c r="JY63" s="100"/>
      <c r="JZ63" s="100"/>
      <c r="KA63" s="100"/>
      <c r="KB63" s="100"/>
      <c r="KC63" s="100"/>
      <c r="KD63" s="100"/>
      <c r="KE63" s="100"/>
      <c r="KF63" s="100"/>
      <c r="KG63" s="100"/>
      <c r="KH63" s="100"/>
      <c r="KI63" s="100"/>
      <c r="KJ63" s="100"/>
      <c r="KK63" s="100"/>
      <c r="KL63" s="100"/>
      <c r="KM63" s="100"/>
      <c r="KN63" s="100"/>
      <c r="KO63" s="100"/>
      <c r="KP63" s="100"/>
      <c r="KQ63" s="100"/>
      <c r="KR63" s="100"/>
      <c r="KS63" s="100"/>
      <c r="KT63" s="100"/>
      <c r="KU63" s="100"/>
      <c r="KV63" s="100"/>
      <c r="KW63" s="100"/>
      <c r="KX63" s="100"/>
      <c r="KY63" s="100"/>
      <c r="KZ63" s="100"/>
      <c r="LA63" s="100"/>
      <c r="LB63" s="100"/>
      <c r="LC63" s="100"/>
      <c r="LD63" s="100"/>
      <c r="LE63" s="100"/>
      <c r="LF63" s="100"/>
      <c r="LG63" s="100"/>
      <c r="LH63" s="100"/>
      <c r="LI63" s="100"/>
      <c r="LJ63" s="100"/>
      <c r="LK63" s="100"/>
      <c r="LL63" s="100"/>
    </row>
    <row r="64" spans="1:324" x14ac:dyDescent="0.2">
      <c r="A64" s="60" t="s">
        <v>100</v>
      </c>
      <c r="B64" s="43" t="s">
        <v>101</v>
      </c>
      <c r="C64" s="43" t="s">
        <v>19</v>
      </c>
      <c r="D64" s="105"/>
      <c r="E64" s="56"/>
      <c r="G64" s="63" t="s">
        <v>207</v>
      </c>
      <c r="H64" s="55" t="s">
        <v>221</v>
      </c>
      <c r="I64" s="129" t="s">
        <v>170</v>
      </c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  <c r="FH64" s="100"/>
      <c r="FI64" s="100"/>
      <c r="FJ64" s="100"/>
      <c r="FK64" s="100"/>
      <c r="FL64" s="100"/>
      <c r="FM64" s="100"/>
      <c r="FN64" s="100"/>
      <c r="FO64" s="100"/>
      <c r="FP64" s="100"/>
      <c r="FQ64" s="100"/>
      <c r="FR64" s="100"/>
      <c r="FS64" s="100"/>
      <c r="FT64" s="100"/>
      <c r="FU64" s="100"/>
      <c r="FV64" s="100"/>
      <c r="FW64" s="100"/>
      <c r="FX64" s="100"/>
      <c r="FY64" s="100"/>
      <c r="FZ64" s="100"/>
      <c r="GA64" s="100"/>
      <c r="GB64" s="100"/>
      <c r="GC64" s="100"/>
      <c r="GD64" s="100"/>
      <c r="GE64" s="100"/>
      <c r="GF64" s="100"/>
      <c r="GG64" s="100"/>
      <c r="GH64" s="100"/>
      <c r="GI64" s="100"/>
      <c r="GJ64" s="100"/>
      <c r="GK64" s="100"/>
      <c r="GL64" s="100"/>
      <c r="GM64" s="100"/>
      <c r="GN64" s="100"/>
      <c r="GO64" s="100"/>
      <c r="GP64" s="100"/>
      <c r="GQ64" s="100"/>
      <c r="GR64" s="100"/>
      <c r="GS64" s="100"/>
      <c r="GT64" s="100"/>
      <c r="GU64" s="100"/>
      <c r="GV64" s="100"/>
      <c r="GW64" s="100"/>
      <c r="GX64" s="100"/>
      <c r="GY64" s="100"/>
      <c r="GZ64" s="100"/>
      <c r="HA64" s="100"/>
      <c r="HB64" s="100"/>
      <c r="HC64" s="100"/>
      <c r="HD64" s="100"/>
      <c r="HE64" s="100"/>
      <c r="HF64" s="100"/>
      <c r="HG64" s="100"/>
      <c r="HH64" s="100"/>
      <c r="HI64" s="100"/>
      <c r="HJ64" s="100"/>
      <c r="HK64" s="100"/>
      <c r="HL64" s="100"/>
      <c r="HM64" s="100"/>
      <c r="HN64" s="100"/>
      <c r="HO64" s="100"/>
      <c r="HP64" s="100"/>
      <c r="HQ64" s="100"/>
      <c r="HR64" s="100"/>
      <c r="HS64" s="100"/>
      <c r="HT64" s="100"/>
      <c r="HU64" s="100"/>
      <c r="HV64" s="100"/>
      <c r="HW64" s="100"/>
      <c r="HX64" s="100"/>
      <c r="HY64" s="100"/>
      <c r="HZ64" s="100"/>
      <c r="IA64" s="100"/>
      <c r="IB64" s="100"/>
      <c r="IC64" s="100"/>
      <c r="ID64" s="100"/>
      <c r="IE64" s="100"/>
      <c r="IF64" s="100"/>
      <c r="IG64" s="100"/>
      <c r="IH64" s="100"/>
      <c r="II64" s="100"/>
      <c r="IJ64" s="100"/>
      <c r="IK64" s="100"/>
      <c r="IL64" s="100"/>
      <c r="IM64" s="100"/>
      <c r="IN64" s="100"/>
      <c r="IO64" s="100"/>
      <c r="IP64" s="100"/>
      <c r="IQ64" s="100"/>
      <c r="IR64" s="100"/>
      <c r="IS64" s="100"/>
      <c r="IT64" s="100"/>
      <c r="IU64" s="100"/>
      <c r="IV64" s="100"/>
      <c r="IW64" s="100"/>
      <c r="IX64" s="100"/>
      <c r="IY64" s="100"/>
      <c r="IZ64" s="100"/>
      <c r="JA64" s="100"/>
      <c r="JB64" s="100"/>
      <c r="JC64" s="100"/>
      <c r="JD64" s="100"/>
      <c r="JE64" s="100"/>
      <c r="JF64" s="100"/>
      <c r="JG64" s="100"/>
      <c r="JH64" s="100"/>
      <c r="JI64" s="100"/>
      <c r="JJ64" s="100"/>
      <c r="JK64" s="100"/>
      <c r="JL64" s="100"/>
      <c r="JM64" s="100"/>
      <c r="JN64" s="100"/>
      <c r="JO64" s="100"/>
      <c r="JP64" s="100"/>
      <c r="JQ64" s="100"/>
      <c r="JR64" s="100"/>
      <c r="JS64" s="100"/>
      <c r="JT64" s="100"/>
      <c r="JU64" s="100"/>
      <c r="JV64" s="100"/>
      <c r="JW64" s="100"/>
      <c r="JX64" s="100"/>
      <c r="JY64" s="100"/>
      <c r="JZ64" s="100"/>
      <c r="KA64" s="100"/>
      <c r="KB64" s="100"/>
      <c r="KC64" s="100"/>
      <c r="KD64" s="100"/>
      <c r="KE64" s="100"/>
      <c r="KF64" s="100"/>
      <c r="KG64" s="100"/>
      <c r="KH64" s="100"/>
      <c r="KI64" s="100"/>
      <c r="KJ64" s="100"/>
      <c r="KK64" s="100"/>
      <c r="KL64" s="100"/>
      <c r="KM64" s="100"/>
      <c r="KN64" s="100"/>
      <c r="KO64" s="100"/>
      <c r="KP64" s="100"/>
      <c r="KQ64" s="100"/>
      <c r="KR64" s="100"/>
      <c r="KS64" s="100"/>
      <c r="KT64" s="100"/>
      <c r="KU64" s="100"/>
      <c r="KV64" s="100"/>
      <c r="KW64" s="100"/>
      <c r="KX64" s="100"/>
      <c r="KY64" s="100"/>
      <c r="KZ64" s="100"/>
      <c r="LA64" s="100"/>
      <c r="LB64" s="100"/>
      <c r="LC64" s="100"/>
      <c r="LD64" s="100"/>
      <c r="LE64" s="100"/>
      <c r="LF64" s="100"/>
      <c r="LG64" s="100"/>
      <c r="LH64" s="100"/>
      <c r="LI64" s="100"/>
      <c r="LJ64" s="100"/>
      <c r="LK64" s="100"/>
      <c r="LL64" s="100"/>
    </row>
    <row r="65" spans="1:324" x14ac:dyDescent="0.2">
      <c r="A65" s="89" t="s">
        <v>63</v>
      </c>
      <c r="B65" s="57" t="s">
        <v>94</v>
      </c>
      <c r="C65" s="57" t="s">
        <v>19</v>
      </c>
      <c r="D65" s="117">
        <f>D61*(1-D62)+D63-D64</f>
        <v>0</v>
      </c>
      <c r="E65" s="56"/>
      <c r="F65" s="97" t="s">
        <v>209</v>
      </c>
      <c r="G65" s="63" t="s">
        <v>208</v>
      </c>
      <c r="H65" s="87" t="s">
        <v>220</v>
      </c>
      <c r="I65" s="99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  <c r="EP65" s="100"/>
      <c r="EQ65" s="100"/>
      <c r="ER65" s="100"/>
      <c r="ES65" s="100"/>
      <c r="ET65" s="100"/>
      <c r="EU65" s="100"/>
      <c r="EV65" s="100"/>
      <c r="EW65" s="100"/>
      <c r="EX65" s="100"/>
      <c r="EY65" s="100"/>
      <c r="EZ65" s="100"/>
      <c r="FA65" s="100"/>
      <c r="FB65" s="100"/>
      <c r="FC65" s="100"/>
      <c r="FD65" s="100"/>
      <c r="FE65" s="100"/>
      <c r="FF65" s="100"/>
      <c r="FG65" s="100"/>
      <c r="FH65" s="100"/>
      <c r="FI65" s="100"/>
      <c r="FJ65" s="100"/>
      <c r="FK65" s="100"/>
      <c r="FL65" s="100"/>
      <c r="FM65" s="100"/>
      <c r="FN65" s="100"/>
      <c r="FO65" s="100"/>
      <c r="FP65" s="100"/>
      <c r="FQ65" s="100"/>
      <c r="FR65" s="100"/>
      <c r="FS65" s="100"/>
      <c r="FT65" s="100"/>
      <c r="FU65" s="100"/>
      <c r="FV65" s="100"/>
      <c r="FW65" s="100"/>
      <c r="FX65" s="100"/>
      <c r="FY65" s="100"/>
      <c r="FZ65" s="100"/>
      <c r="GA65" s="100"/>
      <c r="GB65" s="100"/>
      <c r="GC65" s="100"/>
      <c r="GD65" s="100"/>
      <c r="GE65" s="100"/>
      <c r="GF65" s="100"/>
      <c r="GG65" s="100"/>
      <c r="GH65" s="100"/>
      <c r="GI65" s="100"/>
      <c r="GJ65" s="100"/>
      <c r="GK65" s="100"/>
      <c r="GL65" s="100"/>
      <c r="GM65" s="100"/>
      <c r="GN65" s="100"/>
      <c r="GO65" s="100"/>
      <c r="GP65" s="100"/>
      <c r="GQ65" s="100"/>
      <c r="GR65" s="100"/>
      <c r="GS65" s="100"/>
      <c r="GT65" s="100"/>
      <c r="GU65" s="100"/>
      <c r="GV65" s="100"/>
      <c r="GW65" s="100"/>
      <c r="GX65" s="100"/>
      <c r="GY65" s="100"/>
      <c r="GZ65" s="100"/>
      <c r="HA65" s="100"/>
      <c r="HB65" s="100"/>
      <c r="HC65" s="100"/>
      <c r="HD65" s="100"/>
      <c r="HE65" s="100"/>
      <c r="HF65" s="100"/>
      <c r="HG65" s="100"/>
      <c r="HH65" s="100"/>
      <c r="HI65" s="100"/>
      <c r="HJ65" s="100"/>
      <c r="HK65" s="100"/>
      <c r="HL65" s="100"/>
      <c r="HM65" s="100"/>
      <c r="HN65" s="100"/>
      <c r="HO65" s="100"/>
      <c r="HP65" s="100"/>
      <c r="HQ65" s="100"/>
      <c r="HR65" s="100"/>
      <c r="HS65" s="100"/>
      <c r="HT65" s="100"/>
      <c r="HU65" s="100"/>
      <c r="HV65" s="100"/>
      <c r="HW65" s="100"/>
      <c r="HX65" s="100"/>
      <c r="HY65" s="100"/>
      <c r="HZ65" s="100"/>
      <c r="IA65" s="100"/>
      <c r="IB65" s="100"/>
      <c r="IC65" s="100"/>
      <c r="ID65" s="100"/>
      <c r="IE65" s="100"/>
      <c r="IF65" s="100"/>
      <c r="IG65" s="100"/>
      <c r="IH65" s="100"/>
      <c r="II65" s="100"/>
      <c r="IJ65" s="100"/>
      <c r="IK65" s="100"/>
      <c r="IL65" s="100"/>
      <c r="IM65" s="100"/>
      <c r="IN65" s="100"/>
      <c r="IO65" s="100"/>
      <c r="IP65" s="100"/>
      <c r="IQ65" s="100"/>
      <c r="IR65" s="100"/>
      <c r="IS65" s="100"/>
      <c r="IT65" s="100"/>
      <c r="IU65" s="100"/>
      <c r="IV65" s="100"/>
      <c r="IW65" s="100"/>
      <c r="IX65" s="100"/>
      <c r="IY65" s="100"/>
      <c r="IZ65" s="100"/>
      <c r="JA65" s="100"/>
      <c r="JB65" s="100"/>
      <c r="JC65" s="100"/>
      <c r="JD65" s="100"/>
      <c r="JE65" s="100"/>
      <c r="JF65" s="100"/>
      <c r="JG65" s="100"/>
      <c r="JH65" s="100"/>
      <c r="JI65" s="100"/>
      <c r="JJ65" s="100"/>
      <c r="JK65" s="100"/>
      <c r="JL65" s="100"/>
      <c r="JM65" s="100"/>
      <c r="JN65" s="100"/>
      <c r="JO65" s="100"/>
      <c r="JP65" s="100"/>
      <c r="JQ65" s="100"/>
      <c r="JR65" s="100"/>
      <c r="JS65" s="100"/>
      <c r="JT65" s="100"/>
      <c r="JU65" s="100"/>
      <c r="JV65" s="100"/>
      <c r="JW65" s="100"/>
      <c r="JX65" s="100"/>
      <c r="JY65" s="100"/>
      <c r="JZ65" s="100"/>
      <c r="KA65" s="100"/>
      <c r="KB65" s="100"/>
      <c r="KC65" s="100"/>
      <c r="KD65" s="100"/>
      <c r="KE65" s="100"/>
      <c r="KF65" s="100"/>
      <c r="KG65" s="100"/>
      <c r="KH65" s="100"/>
      <c r="KI65" s="100"/>
      <c r="KJ65" s="100"/>
      <c r="KK65" s="100"/>
      <c r="KL65" s="100"/>
      <c r="KM65" s="100"/>
      <c r="KN65" s="100"/>
      <c r="KO65" s="100"/>
      <c r="KP65" s="100"/>
      <c r="KQ65" s="100"/>
      <c r="KR65" s="100"/>
      <c r="KS65" s="100"/>
      <c r="KT65" s="100"/>
      <c r="KU65" s="100"/>
      <c r="KV65" s="100"/>
      <c r="KW65" s="100"/>
      <c r="KX65" s="100"/>
      <c r="KY65" s="100"/>
      <c r="KZ65" s="100"/>
      <c r="LA65" s="100"/>
      <c r="LB65" s="100"/>
      <c r="LC65" s="100"/>
      <c r="LD65" s="100"/>
      <c r="LE65" s="100"/>
      <c r="LF65" s="100"/>
      <c r="LG65" s="100"/>
      <c r="LH65" s="100"/>
      <c r="LI65" s="100"/>
      <c r="LJ65" s="100"/>
      <c r="LK65" s="100"/>
      <c r="LL65" s="100"/>
    </row>
    <row r="66" spans="1:324" x14ac:dyDescent="0.2">
      <c r="A66" s="44"/>
      <c r="D66" s="114"/>
    </row>
    <row r="67" spans="1:324" x14ac:dyDescent="0.2">
      <c r="A67" s="44" t="s">
        <v>148</v>
      </c>
      <c r="B67" s="57" t="s">
        <v>105</v>
      </c>
      <c r="C67" s="57" t="s">
        <v>19</v>
      </c>
      <c r="D67" s="115" t="e">
        <f>MAX(0,D53-D65)</f>
        <v>#N/A</v>
      </c>
      <c r="E67" s="106"/>
      <c r="F67" s="93" t="s">
        <v>112</v>
      </c>
      <c r="J67" s="94"/>
      <c r="O67" s="94"/>
      <c r="T67" s="94"/>
    </row>
    <row r="68" spans="1:324" x14ac:dyDescent="0.2">
      <c r="A68" s="60"/>
      <c r="D68" s="106"/>
      <c r="E68" s="106"/>
      <c r="F68" s="94"/>
      <c r="J68" s="94"/>
      <c r="O68" s="94"/>
      <c r="T68" s="94"/>
    </row>
    <row r="69" spans="1:324" x14ac:dyDescent="0.2">
      <c r="A69" s="44" t="s">
        <v>149</v>
      </c>
      <c r="D69" s="106"/>
      <c r="E69" s="106"/>
      <c r="F69" s="94"/>
      <c r="J69" s="94"/>
      <c r="O69" s="94"/>
      <c r="T69" s="94"/>
    </row>
    <row r="70" spans="1:324" x14ac:dyDescent="0.2">
      <c r="A70" s="44"/>
      <c r="D70" s="106"/>
      <c r="E70" s="106"/>
      <c r="F70" s="94"/>
      <c r="J70" s="94"/>
      <c r="O70" s="94"/>
      <c r="T70" s="94"/>
    </row>
    <row r="71" spans="1:324" x14ac:dyDescent="0.2">
      <c r="A71" s="60" t="s">
        <v>114</v>
      </c>
      <c r="B71" s="43" t="s">
        <v>113</v>
      </c>
      <c r="C71" s="43" t="s">
        <v>65</v>
      </c>
      <c r="D71" s="107"/>
      <c r="E71" s="106"/>
      <c r="G71" s="63" t="s">
        <v>210</v>
      </c>
      <c r="H71" s="87" t="s">
        <v>227</v>
      </c>
    </row>
    <row r="72" spans="1:324" x14ac:dyDescent="0.2">
      <c r="A72" s="60" t="s">
        <v>116</v>
      </c>
      <c r="B72" s="43" t="s">
        <v>115</v>
      </c>
      <c r="C72" s="43" t="s">
        <v>64</v>
      </c>
      <c r="D72" s="118" t="e">
        <f>D67/D71</f>
        <v>#N/A</v>
      </c>
      <c r="E72" s="106"/>
      <c r="F72" s="97" t="s">
        <v>120</v>
      </c>
      <c r="G72" s="63" t="s">
        <v>192</v>
      </c>
    </row>
    <row r="73" spans="1:324" x14ac:dyDescent="0.2">
      <c r="A73" s="60" t="s">
        <v>118</v>
      </c>
      <c r="B73" s="43" t="s">
        <v>117</v>
      </c>
      <c r="C73" s="43" t="s">
        <v>64</v>
      </c>
      <c r="D73" s="119">
        <v>2.5</v>
      </c>
      <c r="E73" s="106"/>
      <c r="G73" s="63" t="s">
        <v>194</v>
      </c>
      <c r="H73" s="88"/>
      <c r="I73" s="43" t="s">
        <v>171</v>
      </c>
    </row>
    <row r="74" spans="1:324" x14ac:dyDescent="0.2">
      <c r="A74" s="89" t="s">
        <v>185</v>
      </c>
      <c r="B74" s="57" t="s">
        <v>183</v>
      </c>
      <c r="C74" s="57" t="s">
        <v>64</v>
      </c>
      <c r="D74" s="121" t="e">
        <f>MIN(D72, D73)</f>
        <v>#N/A</v>
      </c>
      <c r="E74" s="106"/>
      <c r="F74" s="93" t="s">
        <v>182</v>
      </c>
      <c r="G74" s="63" t="s">
        <v>193</v>
      </c>
    </row>
    <row r="75" spans="1:324" x14ac:dyDescent="0.2">
      <c r="C75" s="43" t="s">
        <v>128</v>
      </c>
      <c r="D75" s="116" t="e">
        <f>D74*D71</f>
        <v>#N/A</v>
      </c>
      <c r="F75" s="97" t="s">
        <v>184</v>
      </c>
      <c r="I75" s="43" t="s">
        <v>169</v>
      </c>
    </row>
    <row r="76" spans="1:324" x14ac:dyDescent="0.2">
      <c r="A76" s="108"/>
    </row>
  </sheetData>
  <sheetProtection algorithmName="SHA-512" hashValue="xF5hEP0zm8J9S2gcNdvuJNackxSm4H6A8bcO5KKflBsStbpJ/vU8E+jFpLo23UFMsv2tS1SEHdZJdEtcSEAZqQ==" saltValue="GrtFNgkFkqeDfy5Rh2w7Iw==" spinCount="100000" sheet="1" objects="1" scenarios="1"/>
  <mergeCells count="1">
    <mergeCell ref="A1:A5"/>
  </mergeCells>
  <phoneticPr fontId="6" type="noConversion"/>
  <pageMargins left="0.7" right="0.7" top="0.75" bottom="0.75" header="0.3" footer="0.3"/>
  <pageSetup paperSize="9" scale="62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01D71-97A6-1240-A251-753A1D9B32AD}">
  <dimension ref="A1:AO33"/>
  <sheetViews>
    <sheetView zoomScale="94" zoomScaleNormal="94" zoomScaleSheetLayoutView="100" workbookViewId="0">
      <selection activeCell="F22" sqref="F22"/>
    </sheetView>
  </sheetViews>
  <sheetFormatPr baseColWidth="10" defaultColWidth="10.83203125" defaultRowHeight="14" x14ac:dyDescent="0.2"/>
  <cols>
    <col min="1" max="1" width="38.5" style="4" customWidth="1"/>
    <col min="2" max="2" width="10.83203125" style="4"/>
    <col min="3" max="3" width="17.5" style="4" customWidth="1"/>
    <col min="4" max="29" width="10.83203125" style="4"/>
    <col min="30" max="40" width="11.6640625" style="3" customWidth="1"/>
    <col min="41" max="41" width="69" style="4" customWidth="1"/>
    <col min="42" max="42" width="69.1640625" style="4" customWidth="1"/>
    <col min="43" max="16384" width="10.83203125" style="4"/>
  </cols>
  <sheetData>
    <row r="1" spans="1:41" s="2" customFormat="1" x14ac:dyDescent="0.2">
      <c r="A1" s="24" t="s">
        <v>126</v>
      </c>
      <c r="B1" s="25" t="s">
        <v>17</v>
      </c>
      <c r="C1" s="26" t="s">
        <v>16</v>
      </c>
      <c r="D1" s="25">
        <v>0</v>
      </c>
      <c r="E1" s="25">
        <f t="shared" ref="E1:T1" si="0">D1+1</f>
        <v>1</v>
      </c>
      <c r="F1" s="25">
        <f t="shared" si="0"/>
        <v>2</v>
      </c>
      <c r="G1" s="25">
        <f t="shared" si="0"/>
        <v>3</v>
      </c>
      <c r="H1" s="25">
        <f t="shared" si="0"/>
        <v>4</v>
      </c>
      <c r="I1" s="26">
        <f t="shared" si="0"/>
        <v>5</v>
      </c>
      <c r="J1" s="25">
        <f t="shared" si="0"/>
        <v>6</v>
      </c>
      <c r="K1" s="25">
        <f t="shared" si="0"/>
        <v>7</v>
      </c>
      <c r="L1" s="25">
        <f t="shared" si="0"/>
        <v>8</v>
      </c>
      <c r="M1" s="25">
        <f t="shared" si="0"/>
        <v>9</v>
      </c>
      <c r="N1" s="25">
        <f t="shared" si="0"/>
        <v>10</v>
      </c>
      <c r="O1" s="24">
        <f t="shared" si="0"/>
        <v>11</v>
      </c>
      <c r="P1" s="25">
        <f t="shared" si="0"/>
        <v>12</v>
      </c>
      <c r="Q1" s="25">
        <f t="shared" si="0"/>
        <v>13</v>
      </c>
      <c r="R1" s="25">
        <f t="shared" si="0"/>
        <v>14</v>
      </c>
      <c r="S1" s="26">
        <f t="shared" si="0"/>
        <v>15</v>
      </c>
      <c r="T1" s="25">
        <f t="shared" si="0"/>
        <v>16</v>
      </c>
      <c r="U1" s="25">
        <f t="shared" ref="U1" si="1">T1+1</f>
        <v>17</v>
      </c>
      <c r="V1" s="25">
        <f t="shared" ref="V1" si="2">U1+1</f>
        <v>18</v>
      </c>
      <c r="W1" s="25">
        <f t="shared" ref="W1" si="3">V1+1</f>
        <v>19</v>
      </c>
      <c r="X1" s="25">
        <f t="shared" ref="X1" si="4">W1+1</f>
        <v>20</v>
      </c>
      <c r="Y1" s="24">
        <f t="shared" ref="Y1" si="5">X1+1</f>
        <v>21</v>
      </c>
      <c r="Z1" s="25">
        <f t="shared" ref="Z1" si="6">Y1+1</f>
        <v>22</v>
      </c>
      <c r="AA1" s="25">
        <f t="shared" ref="AA1" si="7">Z1+1</f>
        <v>23</v>
      </c>
      <c r="AB1" s="25">
        <f t="shared" ref="AB1" si="8">AA1+1</f>
        <v>24</v>
      </c>
      <c r="AC1" s="26">
        <f t="shared" ref="AC1" si="9">AB1+1</f>
        <v>25</v>
      </c>
      <c r="AD1" s="25">
        <f t="shared" ref="AD1" si="10">AC1+1</f>
        <v>26</v>
      </c>
      <c r="AE1" s="25">
        <f t="shared" ref="AE1" si="11">AD1+1</f>
        <v>27</v>
      </c>
      <c r="AF1" s="25">
        <f t="shared" ref="AF1" si="12">AE1+1</f>
        <v>28</v>
      </c>
      <c r="AG1" s="25">
        <f t="shared" ref="AG1" si="13">AF1+1</f>
        <v>29</v>
      </c>
      <c r="AH1" s="25">
        <f t="shared" ref="AH1" si="14">AG1+1</f>
        <v>30</v>
      </c>
      <c r="AI1" s="24">
        <f t="shared" ref="AI1" si="15">AH1+1</f>
        <v>31</v>
      </c>
      <c r="AJ1" s="25">
        <f t="shared" ref="AJ1" si="16">AI1+1</f>
        <v>32</v>
      </c>
      <c r="AK1" s="25">
        <f t="shared" ref="AK1" si="17">AJ1+1</f>
        <v>33</v>
      </c>
      <c r="AL1" s="25">
        <f t="shared" ref="AL1" si="18">AK1+1</f>
        <v>34</v>
      </c>
      <c r="AM1" s="26">
        <f t="shared" ref="AM1" si="19">AL1+1</f>
        <v>35</v>
      </c>
    </row>
    <row r="2" spans="1:41" s="2" customFormat="1" x14ac:dyDescent="0.2">
      <c r="A2" s="27"/>
      <c r="B2" s="20"/>
      <c r="C2" s="11"/>
      <c r="D2" s="125"/>
      <c r="E2" s="126"/>
      <c r="F2" s="126"/>
      <c r="G2" s="126"/>
      <c r="H2" s="126"/>
      <c r="I2" s="127"/>
      <c r="J2" s="20"/>
      <c r="K2" s="20"/>
      <c r="L2" s="20"/>
      <c r="M2" s="20"/>
      <c r="N2" s="20"/>
      <c r="O2" s="125"/>
      <c r="P2" s="126"/>
      <c r="Q2" s="126"/>
      <c r="R2" s="126"/>
      <c r="S2" s="127"/>
      <c r="T2" s="20"/>
      <c r="U2" s="20"/>
      <c r="V2" s="20"/>
      <c r="W2" s="20"/>
      <c r="X2" s="20"/>
      <c r="Y2" s="125"/>
      <c r="Z2" s="126"/>
      <c r="AA2" s="126"/>
      <c r="AB2" s="126"/>
      <c r="AC2" s="127"/>
      <c r="AD2" s="20"/>
      <c r="AE2" s="20"/>
      <c r="AF2" s="20"/>
      <c r="AG2" s="20"/>
      <c r="AH2" s="20"/>
      <c r="AI2" s="125"/>
      <c r="AJ2" s="126"/>
      <c r="AK2" s="126"/>
      <c r="AL2" s="126"/>
      <c r="AM2" s="127"/>
    </row>
    <row r="3" spans="1:41" x14ac:dyDescent="0.2">
      <c r="A3" s="28" t="s">
        <v>47</v>
      </c>
      <c r="B3" s="19" t="s">
        <v>48</v>
      </c>
      <c r="C3" s="9" t="s">
        <v>4</v>
      </c>
      <c r="D3" s="122">
        <f>1/(1+'2. CALCUL TAUX OCTROI CV'!$D$35)^D1</f>
        <v>1</v>
      </c>
      <c r="E3" s="29">
        <f>1/(1+'2. CALCUL TAUX OCTROI CV'!$D$35)^E1</f>
        <v>1</v>
      </c>
      <c r="F3" s="29">
        <f>1/(1+'2. CALCUL TAUX OCTROI CV'!$D$35)^F1</f>
        <v>1</v>
      </c>
      <c r="G3" s="29">
        <f>1/(1+'2. CALCUL TAUX OCTROI CV'!$D$35)^G1</f>
        <v>1</v>
      </c>
      <c r="H3" s="29">
        <f>1/(1+'2. CALCUL TAUX OCTROI CV'!$D$35)^H1</f>
        <v>1</v>
      </c>
      <c r="I3" s="10">
        <f>1/(1+'2. CALCUL TAUX OCTROI CV'!$D$35)^I1</f>
        <v>1</v>
      </c>
      <c r="J3" s="29">
        <f>1/(1+'2. CALCUL TAUX OCTROI CV'!$D$35)^J1</f>
        <v>1</v>
      </c>
      <c r="K3" s="29">
        <f>1/(1+'2. CALCUL TAUX OCTROI CV'!$D$35)^K1</f>
        <v>1</v>
      </c>
      <c r="L3" s="29">
        <f>1/(1+'2. CALCUL TAUX OCTROI CV'!$D$35)^L1</f>
        <v>1</v>
      </c>
      <c r="M3" s="29">
        <f>1/(1+'2. CALCUL TAUX OCTROI CV'!$D$35)^M1</f>
        <v>1</v>
      </c>
      <c r="N3" s="29">
        <f>1/(1+'2. CALCUL TAUX OCTROI CV'!$D$35)^N1</f>
        <v>1</v>
      </c>
      <c r="O3" s="122">
        <f>1/(1+'2. CALCUL TAUX OCTROI CV'!$D$35)^O1</f>
        <v>1</v>
      </c>
      <c r="P3" s="29">
        <f>1/(1+'2. CALCUL TAUX OCTROI CV'!$D$35)^P1</f>
        <v>1</v>
      </c>
      <c r="Q3" s="29">
        <f>1/(1+'2. CALCUL TAUX OCTROI CV'!$D$35)^Q1</f>
        <v>1</v>
      </c>
      <c r="R3" s="29">
        <f>1/(1+'2. CALCUL TAUX OCTROI CV'!$D$35)^R1</f>
        <v>1</v>
      </c>
      <c r="S3" s="10">
        <f>1/(1+'2. CALCUL TAUX OCTROI CV'!$D$35)^S1</f>
        <v>1</v>
      </c>
      <c r="T3" s="29">
        <f>1/(1+'2. CALCUL TAUX OCTROI CV'!$D$35)^T1</f>
        <v>1</v>
      </c>
      <c r="U3" s="29">
        <f>1/(1+'2. CALCUL TAUX OCTROI CV'!$D$35)^U1</f>
        <v>1</v>
      </c>
      <c r="V3" s="29">
        <f>1/(1+'2. CALCUL TAUX OCTROI CV'!$D$35)^V1</f>
        <v>1</v>
      </c>
      <c r="W3" s="29">
        <f>1/(1+'2. CALCUL TAUX OCTROI CV'!$D$35)^W1</f>
        <v>1</v>
      </c>
      <c r="X3" s="29">
        <f>1/(1+'2. CALCUL TAUX OCTROI CV'!$D$35)^X1</f>
        <v>1</v>
      </c>
      <c r="Y3" s="122">
        <f>1/(1+'2. CALCUL TAUX OCTROI CV'!$D$35)^Y1</f>
        <v>1</v>
      </c>
      <c r="Z3" s="29">
        <f>1/(1+'2. CALCUL TAUX OCTROI CV'!$D$35)^Z1</f>
        <v>1</v>
      </c>
      <c r="AA3" s="29">
        <f>1/(1+'2. CALCUL TAUX OCTROI CV'!$D$35)^AA1</f>
        <v>1</v>
      </c>
      <c r="AB3" s="29">
        <f>1/(1+'2. CALCUL TAUX OCTROI CV'!$D$35)^AB1</f>
        <v>1</v>
      </c>
      <c r="AC3" s="10">
        <f>1/(1+'2. CALCUL TAUX OCTROI CV'!$D$35)^AC1</f>
        <v>1</v>
      </c>
      <c r="AD3" s="29">
        <f>1/(1+'2. CALCUL TAUX OCTROI CV'!$D$35)^AD1</f>
        <v>1</v>
      </c>
      <c r="AE3" s="29">
        <f>1/(1+'2. CALCUL TAUX OCTROI CV'!$D$35)^AE1</f>
        <v>1</v>
      </c>
      <c r="AF3" s="29">
        <f>1/(1+'2. CALCUL TAUX OCTROI CV'!$D$35)^AF1</f>
        <v>1</v>
      </c>
      <c r="AG3" s="29">
        <f>1/(1+'2. CALCUL TAUX OCTROI CV'!$D$35)^AG1</f>
        <v>1</v>
      </c>
      <c r="AH3" s="29">
        <f>1/(1+'2. CALCUL TAUX OCTROI CV'!$D$35)^AH1</f>
        <v>1</v>
      </c>
      <c r="AI3" s="122">
        <f>1/(1+'2. CALCUL TAUX OCTROI CV'!$D$35)^AI1</f>
        <v>1</v>
      </c>
      <c r="AJ3" s="29">
        <f>1/(1+'2. CALCUL TAUX OCTROI CV'!$D$35)^AJ1</f>
        <v>1</v>
      </c>
      <c r="AK3" s="29">
        <f>1/(1+'2. CALCUL TAUX OCTROI CV'!$D$35)^AK1</f>
        <v>1</v>
      </c>
      <c r="AL3" s="29">
        <f>1/(1+'2. CALCUL TAUX OCTROI CV'!$D$35)^AL1</f>
        <v>1</v>
      </c>
      <c r="AM3" s="10">
        <f>1/(1+'2. CALCUL TAUX OCTROI CV'!$D$35)^AM1</f>
        <v>1</v>
      </c>
    </row>
    <row r="4" spans="1:41" x14ac:dyDescent="0.2">
      <c r="A4" s="28"/>
      <c r="B4" s="19"/>
      <c r="C4" s="9"/>
      <c r="D4" s="122"/>
      <c r="E4" s="29"/>
      <c r="F4" s="29"/>
      <c r="G4" s="29"/>
      <c r="H4" s="29"/>
      <c r="I4" s="10"/>
      <c r="J4" s="29"/>
      <c r="K4" s="29"/>
      <c r="L4" s="29"/>
      <c r="M4" s="29"/>
      <c r="N4" s="29"/>
      <c r="O4" s="122"/>
      <c r="P4" s="29"/>
      <c r="Q4" s="29"/>
      <c r="R4" s="29"/>
      <c r="S4" s="10"/>
      <c r="T4" s="29"/>
      <c r="U4" s="29"/>
      <c r="V4" s="29"/>
      <c r="W4" s="29"/>
      <c r="X4" s="29"/>
      <c r="Y4" s="122"/>
      <c r="Z4" s="29"/>
      <c r="AA4" s="29"/>
      <c r="AB4" s="29"/>
      <c r="AC4" s="10"/>
      <c r="AD4" s="29"/>
      <c r="AE4" s="29"/>
      <c r="AF4" s="29"/>
      <c r="AG4" s="29"/>
      <c r="AH4" s="29"/>
      <c r="AI4" s="122"/>
      <c r="AJ4" s="29"/>
      <c r="AK4" s="29"/>
      <c r="AL4" s="29"/>
      <c r="AM4" s="10"/>
    </row>
    <row r="5" spans="1:41" x14ac:dyDescent="0.2">
      <c r="A5" s="28" t="s">
        <v>56</v>
      </c>
      <c r="B5" s="19" t="s">
        <v>58</v>
      </c>
      <c r="C5" s="9" t="s">
        <v>60</v>
      </c>
      <c r="D5" s="128">
        <v>0</v>
      </c>
      <c r="E5" s="18">
        <f>IFERROR(E6/'2. CALCUL TAUX OCTROI CV'!$D$11,0)</f>
        <v>0</v>
      </c>
      <c r="F5" s="18">
        <f>IFERROR(F6/'2. CALCUL TAUX OCTROI CV'!$D$11,0)</f>
        <v>0</v>
      </c>
      <c r="G5" s="18">
        <f>IFERROR(G6/'2. CALCUL TAUX OCTROI CV'!$D$11,0)</f>
        <v>0</v>
      </c>
      <c r="H5" s="18">
        <f>IFERROR(H6/'2. CALCUL TAUX OCTROI CV'!$D$11,0)</f>
        <v>0</v>
      </c>
      <c r="I5" s="12">
        <f>IFERROR(I6/'2. CALCUL TAUX OCTROI CV'!$D$11,0)</f>
        <v>0</v>
      </c>
      <c r="J5" s="18">
        <f>IFERROR(J6/'2. CALCUL TAUX OCTROI CV'!$D$11,0)</f>
        <v>0</v>
      </c>
      <c r="K5" s="18">
        <f>IFERROR(K6/'2. CALCUL TAUX OCTROI CV'!$D$11,0)</f>
        <v>0</v>
      </c>
      <c r="L5" s="18">
        <f>IFERROR(L6/'2. CALCUL TAUX OCTROI CV'!$D$11,0)</f>
        <v>0</v>
      </c>
      <c r="M5" s="18">
        <f>IFERROR(M6/'2. CALCUL TAUX OCTROI CV'!$D$11,0)</f>
        <v>0</v>
      </c>
      <c r="N5" s="18">
        <f>IFERROR(N6/'2. CALCUL TAUX OCTROI CV'!$D$11,0)</f>
        <v>0</v>
      </c>
      <c r="O5" s="123">
        <f>IFERROR(O6/'2. CALCUL TAUX OCTROI CV'!$D$11,0)</f>
        <v>0</v>
      </c>
      <c r="P5" s="18">
        <f>IFERROR(P6/'2. CALCUL TAUX OCTROI CV'!$D$11,0)</f>
        <v>0</v>
      </c>
      <c r="Q5" s="18">
        <f>IFERROR(Q6/'2. CALCUL TAUX OCTROI CV'!$D$11,0)</f>
        <v>0</v>
      </c>
      <c r="R5" s="18">
        <f>IFERROR(R6/'2. CALCUL TAUX OCTROI CV'!$D$11,0)</f>
        <v>0</v>
      </c>
      <c r="S5" s="12">
        <f>IFERROR(S6/'2. CALCUL TAUX OCTROI CV'!$D$11,0)</f>
        <v>0</v>
      </c>
      <c r="T5" s="18">
        <f>IFERROR(T6/'2. CALCUL TAUX OCTROI CV'!$D$11,0)</f>
        <v>0</v>
      </c>
      <c r="U5" s="18">
        <f>IFERROR(U6/'2. CALCUL TAUX OCTROI CV'!$D$11,0)</f>
        <v>0</v>
      </c>
      <c r="V5" s="18">
        <f>IFERROR(V6/'2. CALCUL TAUX OCTROI CV'!$D$11,0)</f>
        <v>0</v>
      </c>
      <c r="W5" s="18">
        <f>IFERROR(W6/'2. CALCUL TAUX OCTROI CV'!$D$11,0)</f>
        <v>0</v>
      </c>
      <c r="X5" s="18">
        <f>IFERROR(X6/'2. CALCUL TAUX OCTROI CV'!$D$11,0)</f>
        <v>0</v>
      </c>
      <c r="Y5" s="123">
        <f>IFERROR(Y6/'2. CALCUL TAUX OCTROI CV'!$D$11,0)</f>
        <v>0</v>
      </c>
      <c r="Z5" s="18">
        <f>IFERROR(Z6/'2. CALCUL TAUX OCTROI CV'!$D$11,0)</f>
        <v>0</v>
      </c>
      <c r="AA5" s="18">
        <f>IFERROR(AA6/'2. CALCUL TAUX OCTROI CV'!$D$11,0)</f>
        <v>0</v>
      </c>
      <c r="AB5" s="18">
        <f>IFERROR(AB6/'2. CALCUL TAUX OCTROI CV'!$D$11,0)</f>
        <v>0</v>
      </c>
      <c r="AC5" s="12">
        <f>IFERROR(AC6/'2. CALCUL TAUX OCTROI CV'!$D$11,0)</f>
        <v>0</v>
      </c>
      <c r="AD5" s="18">
        <f>IFERROR(AD6/'2. CALCUL TAUX OCTROI CV'!$D$11,0)</f>
        <v>0</v>
      </c>
      <c r="AE5" s="18">
        <f>IFERROR(AE6/'2. CALCUL TAUX OCTROI CV'!$D$11,0)</f>
        <v>0</v>
      </c>
      <c r="AF5" s="18">
        <f>IFERROR(AF6/'2. CALCUL TAUX OCTROI CV'!$D$11,0)</f>
        <v>0</v>
      </c>
      <c r="AG5" s="18">
        <f>IFERROR(AG6/'2. CALCUL TAUX OCTROI CV'!$D$11,0)</f>
        <v>0</v>
      </c>
      <c r="AH5" s="18">
        <f>IFERROR(AH6/'2. CALCUL TAUX OCTROI CV'!$D$11,0)</f>
        <v>0</v>
      </c>
      <c r="AI5" s="123">
        <f>IFERROR(AI6/'2. CALCUL TAUX OCTROI CV'!$D$11,0)</f>
        <v>0</v>
      </c>
      <c r="AJ5" s="18">
        <f>IFERROR(AJ6/'2. CALCUL TAUX OCTROI CV'!$D$11,0)</f>
        <v>0</v>
      </c>
      <c r="AK5" s="18">
        <f>IFERROR(AK6/'2. CALCUL TAUX OCTROI CV'!$D$11,0)</f>
        <v>0</v>
      </c>
      <c r="AL5" s="18">
        <f>IFERROR(AL6/'2. CALCUL TAUX OCTROI CV'!$D$11,0)</f>
        <v>0</v>
      </c>
      <c r="AM5" s="12">
        <f>IFERROR(AM6/'2. CALCUL TAUX OCTROI CV'!$D$11,0)</f>
        <v>0</v>
      </c>
      <c r="AO5" s="7"/>
    </row>
    <row r="6" spans="1:41" x14ac:dyDescent="0.2">
      <c r="A6" s="28" t="s">
        <v>51</v>
      </c>
      <c r="B6" s="19" t="s">
        <v>52</v>
      </c>
      <c r="C6" s="9" t="s">
        <v>55</v>
      </c>
      <c r="D6" s="123">
        <v>0</v>
      </c>
      <c r="E6" s="18">
        <f>'2. CALCUL TAUX OCTROI CV'!$D$10*'2. CALCUL TAUX OCTROI CV'!$D$9/1000</f>
        <v>0</v>
      </c>
      <c r="F6" s="18">
        <f>'2. CALCUL TAUX OCTROI CV'!$D$10*'2. CALCUL TAUX OCTROI CV'!$D$9/1000</f>
        <v>0</v>
      </c>
      <c r="G6" s="18">
        <f>'2. CALCUL TAUX OCTROI CV'!$D$10*'2. CALCUL TAUX OCTROI CV'!$D$9/1000</f>
        <v>0</v>
      </c>
      <c r="H6" s="18">
        <f>'2. CALCUL TAUX OCTROI CV'!$D$10*'2. CALCUL TAUX OCTROI CV'!$D$9/1000</f>
        <v>0</v>
      </c>
      <c r="I6" s="12">
        <f>'2. CALCUL TAUX OCTROI CV'!$D$10*'2. CALCUL TAUX OCTROI CV'!$D$9/1000</f>
        <v>0</v>
      </c>
      <c r="J6" s="18">
        <f>'2. CALCUL TAUX OCTROI CV'!$D$10*'2. CALCUL TAUX OCTROI CV'!$D$9/1000</f>
        <v>0</v>
      </c>
      <c r="K6" s="18">
        <f>'2. CALCUL TAUX OCTROI CV'!$D$10*'2. CALCUL TAUX OCTROI CV'!$D$9/1000</f>
        <v>0</v>
      </c>
      <c r="L6" s="18">
        <f>'2. CALCUL TAUX OCTROI CV'!$D$10*'2. CALCUL TAUX OCTROI CV'!$D$9/1000</f>
        <v>0</v>
      </c>
      <c r="M6" s="18">
        <f>'2. CALCUL TAUX OCTROI CV'!$D$10*'2. CALCUL TAUX OCTROI CV'!$D$9/1000</f>
        <v>0</v>
      </c>
      <c r="N6" s="18">
        <f>'2. CALCUL TAUX OCTROI CV'!$D$10*'2. CALCUL TAUX OCTROI CV'!$D$9/1000</f>
        <v>0</v>
      </c>
      <c r="O6" s="123">
        <f>'2. CALCUL TAUX OCTROI CV'!$D$10*'2. CALCUL TAUX OCTROI CV'!$D$9/1000</f>
        <v>0</v>
      </c>
      <c r="P6" s="18">
        <f>'2. CALCUL TAUX OCTROI CV'!$D$10*'2. CALCUL TAUX OCTROI CV'!$D$9/1000</f>
        <v>0</v>
      </c>
      <c r="Q6" s="18">
        <f>'2. CALCUL TAUX OCTROI CV'!$D$10*'2. CALCUL TAUX OCTROI CV'!$D$9/1000</f>
        <v>0</v>
      </c>
      <c r="R6" s="18">
        <f>'2. CALCUL TAUX OCTROI CV'!$D$10*'2. CALCUL TAUX OCTROI CV'!$D$9/1000</f>
        <v>0</v>
      </c>
      <c r="S6" s="12">
        <f>'2. CALCUL TAUX OCTROI CV'!$D$10*'2. CALCUL TAUX OCTROI CV'!$D$9/1000</f>
        <v>0</v>
      </c>
      <c r="T6" s="18">
        <f>'2. CALCUL TAUX OCTROI CV'!$D$10*'2. CALCUL TAUX OCTROI CV'!$D$9/1000</f>
        <v>0</v>
      </c>
      <c r="U6" s="18">
        <f>'2. CALCUL TAUX OCTROI CV'!$D$10*'2. CALCUL TAUX OCTROI CV'!$D$9/1000</f>
        <v>0</v>
      </c>
      <c r="V6" s="18">
        <f>'2. CALCUL TAUX OCTROI CV'!$D$10*'2. CALCUL TAUX OCTROI CV'!$D$9/1000</f>
        <v>0</v>
      </c>
      <c r="W6" s="18">
        <f>'2. CALCUL TAUX OCTROI CV'!$D$10*'2. CALCUL TAUX OCTROI CV'!$D$9/1000</f>
        <v>0</v>
      </c>
      <c r="X6" s="18">
        <f>'2. CALCUL TAUX OCTROI CV'!$D$10*'2. CALCUL TAUX OCTROI CV'!$D$9/1000</f>
        <v>0</v>
      </c>
      <c r="Y6" s="123">
        <f>'2. CALCUL TAUX OCTROI CV'!$D$10*'2. CALCUL TAUX OCTROI CV'!$D$9/1000</f>
        <v>0</v>
      </c>
      <c r="Z6" s="18">
        <f>'2. CALCUL TAUX OCTROI CV'!$D$10*'2. CALCUL TAUX OCTROI CV'!$D$9/1000</f>
        <v>0</v>
      </c>
      <c r="AA6" s="18">
        <f>'2. CALCUL TAUX OCTROI CV'!$D$10*'2. CALCUL TAUX OCTROI CV'!$D$9/1000</f>
        <v>0</v>
      </c>
      <c r="AB6" s="18">
        <f>'2. CALCUL TAUX OCTROI CV'!$D$10*'2. CALCUL TAUX OCTROI CV'!$D$9/1000</f>
        <v>0</v>
      </c>
      <c r="AC6" s="12">
        <f>'2. CALCUL TAUX OCTROI CV'!$D$10*'2. CALCUL TAUX OCTROI CV'!$D$9/1000</f>
        <v>0</v>
      </c>
      <c r="AD6" s="18">
        <f>'2. CALCUL TAUX OCTROI CV'!$D$10*'2. CALCUL TAUX OCTROI CV'!$D$9/1000</f>
        <v>0</v>
      </c>
      <c r="AE6" s="18">
        <f>'2. CALCUL TAUX OCTROI CV'!$D$10*'2. CALCUL TAUX OCTROI CV'!$D$9/1000</f>
        <v>0</v>
      </c>
      <c r="AF6" s="18">
        <f>'2. CALCUL TAUX OCTROI CV'!$D$10*'2. CALCUL TAUX OCTROI CV'!$D$9/1000</f>
        <v>0</v>
      </c>
      <c r="AG6" s="18">
        <f>'2. CALCUL TAUX OCTROI CV'!$D$10*'2. CALCUL TAUX OCTROI CV'!$D$9/1000</f>
        <v>0</v>
      </c>
      <c r="AH6" s="18">
        <f>'2. CALCUL TAUX OCTROI CV'!$D$10*'2. CALCUL TAUX OCTROI CV'!$D$9/1000</f>
        <v>0</v>
      </c>
      <c r="AI6" s="123">
        <f>'2. CALCUL TAUX OCTROI CV'!$D$10*'2. CALCUL TAUX OCTROI CV'!$D$9/1000</f>
        <v>0</v>
      </c>
      <c r="AJ6" s="18">
        <f>'2. CALCUL TAUX OCTROI CV'!$D$10*'2. CALCUL TAUX OCTROI CV'!$D$9/1000</f>
        <v>0</v>
      </c>
      <c r="AK6" s="18">
        <f>'2. CALCUL TAUX OCTROI CV'!$D$10*'2. CALCUL TAUX OCTROI CV'!$D$9/1000</f>
        <v>0</v>
      </c>
      <c r="AL6" s="18">
        <f>'2. CALCUL TAUX OCTROI CV'!$D$10*'2. CALCUL TAUX OCTROI CV'!$D$9/1000</f>
        <v>0</v>
      </c>
      <c r="AM6" s="12">
        <f>'2. CALCUL TAUX OCTROI CV'!$D$10*'2. CALCUL TAUX OCTROI CV'!$D$9/1000</f>
        <v>0</v>
      </c>
    </row>
    <row r="7" spans="1:41" x14ac:dyDescent="0.2">
      <c r="A7" s="28" t="s">
        <v>57</v>
      </c>
      <c r="B7" s="19" t="s">
        <v>59</v>
      </c>
      <c r="C7" s="9" t="s">
        <v>54</v>
      </c>
      <c r="D7" s="128">
        <v>0</v>
      </c>
      <c r="E7" s="18">
        <f>IFERROR('2. CALCUL TAUX OCTROI CV'!$D$12*E5,0)</f>
        <v>0</v>
      </c>
      <c r="F7" s="18">
        <f>IFERROR('2. CALCUL TAUX OCTROI CV'!$D$12*F5,0)</f>
        <v>0</v>
      </c>
      <c r="G7" s="18">
        <f>IFERROR('2. CALCUL TAUX OCTROI CV'!$D$12*G5,0)</f>
        <v>0</v>
      </c>
      <c r="H7" s="18">
        <f>IFERROR('2. CALCUL TAUX OCTROI CV'!$D$12*H5,0)</f>
        <v>0</v>
      </c>
      <c r="I7" s="12">
        <f>IFERROR('2. CALCUL TAUX OCTROI CV'!$D$12*I5,0)</f>
        <v>0</v>
      </c>
      <c r="J7" s="18">
        <f>IFERROR('2. CALCUL TAUX OCTROI CV'!$D$12*J5,0)</f>
        <v>0</v>
      </c>
      <c r="K7" s="18">
        <f>IFERROR('2. CALCUL TAUX OCTROI CV'!$D$12*K5,0)</f>
        <v>0</v>
      </c>
      <c r="L7" s="18">
        <f>IFERROR('2. CALCUL TAUX OCTROI CV'!$D$12*L5,0)</f>
        <v>0</v>
      </c>
      <c r="M7" s="18">
        <f>IFERROR('2. CALCUL TAUX OCTROI CV'!$D$12*M5,0)</f>
        <v>0</v>
      </c>
      <c r="N7" s="18">
        <f>IFERROR('2. CALCUL TAUX OCTROI CV'!$D$12*N5,0)</f>
        <v>0</v>
      </c>
      <c r="O7" s="123">
        <f>IFERROR('2. CALCUL TAUX OCTROI CV'!$D$12*O5,0)</f>
        <v>0</v>
      </c>
      <c r="P7" s="18">
        <f>IFERROR('2. CALCUL TAUX OCTROI CV'!$D$12*P5,0)</f>
        <v>0</v>
      </c>
      <c r="Q7" s="18">
        <f>IFERROR('2. CALCUL TAUX OCTROI CV'!$D$12*Q5,0)</f>
        <v>0</v>
      </c>
      <c r="R7" s="18">
        <f>IFERROR('2. CALCUL TAUX OCTROI CV'!$D$12*R5,0)</f>
        <v>0</v>
      </c>
      <c r="S7" s="12">
        <f>IFERROR('2. CALCUL TAUX OCTROI CV'!$D$12*S5,0)</f>
        <v>0</v>
      </c>
      <c r="T7" s="18">
        <f>IFERROR('2. CALCUL TAUX OCTROI CV'!$D$12*T5,0)</f>
        <v>0</v>
      </c>
      <c r="U7" s="18">
        <f>IFERROR('2. CALCUL TAUX OCTROI CV'!$D$12*U5,0)</f>
        <v>0</v>
      </c>
      <c r="V7" s="18">
        <f>IFERROR('2. CALCUL TAUX OCTROI CV'!$D$12*V5,0)</f>
        <v>0</v>
      </c>
      <c r="W7" s="18">
        <f>IFERROR('2. CALCUL TAUX OCTROI CV'!$D$12*W5,0)</f>
        <v>0</v>
      </c>
      <c r="X7" s="18">
        <f>IFERROR('2. CALCUL TAUX OCTROI CV'!$D$12*X5,0)</f>
        <v>0</v>
      </c>
      <c r="Y7" s="123">
        <f>IFERROR('2. CALCUL TAUX OCTROI CV'!$D$12*Y5,0)</f>
        <v>0</v>
      </c>
      <c r="Z7" s="18">
        <f>IFERROR('2. CALCUL TAUX OCTROI CV'!$D$12*Z5,0)</f>
        <v>0</v>
      </c>
      <c r="AA7" s="18">
        <f>IFERROR('2. CALCUL TAUX OCTROI CV'!$D$12*AA5,0)</f>
        <v>0</v>
      </c>
      <c r="AB7" s="18">
        <f>IFERROR('2. CALCUL TAUX OCTROI CV'!$D$12*AB5,0)</f>
        <v>0</v>
      </c>
      <c r="AC7" s="12">
        <f>IFERROR('2. CALCUL TAUX OCTROI CV'!$D$12*AC5,0)</f>
        <v>0</v>
      </c>
      <c r="AD7" s="18">
        <f>IFERROR('2. CALCUL TAUX OCTROI CV'!$D$12*AD5,0)</f>
        <v>0</v>
      </c>
      <c r="AE7" s="18">
        <f>IFERROR('2. CALCUL TAUX OCTROI CV'!$D$12*AE5,0)</f>
        <v>0</v>
      </c>
      <c r="AF7" s="18">
        <f>IFERROR('2. CALCUL TAUX OCTROI CV'!$D$12*AF5,0)</f>
        <v>0</v>
      </c>
      <c r="AG7" s="18">
        <f>IFERROR('2. CALCUL TAUX OCTROI CV'!$D$12*AG5,0)</f>
        <v>0</v>
      </c>
      <c r="AH7" s="18">
        <f>IFERROR('2. CALCUL TAUX OCTROI CV'!$D$12*AH5,0)</f>
        <v>0</v>
      </c>
      <c r="AI7" s="123">
        <f>IFERROR('2. CALCUL TAUX OCTROI CV'!$D$12*AI5,0)</f>
        <v>0</v>
      </c>
      <c r="AJ7" s="18">
        <f>IFERROR('2. CALCUL TAUX OCTROI CV'!$D$12*AJ5,0)</f>
        <v>0</v>
      </c>
      <c r="AK7" s="18">
        <f>IFERROR('2. CALCUL TAUX OCTROI CV'!$D$12*AK5,0)</f>
        <v>0</v>
      </c>
      <c r="AL7" s="18">
        <f>IFERROR('2. CALCUL TAUX OCTROI CV'!$D$12*AL5,0)</f>
        <v>0</v>
      </c>
      <c r="AM7" s="12">
        <f>IFERROR('2. CALCUL TAUX OCTROI CV'!$D$12*AM5,0)</f>
        <v>0</v>
      </c>
      <c r="AO7" s="7"/>
    </row>
    <row r="8" spans="1:41" x14ac:dyDescent="0.2">
      <c r="A8" s="28"/>
      <c r="B8" s="19"/>
      <c r="C8" s="9"/>
      <c r="D8" s="122"/>
      <c r="E8" s="29"/>
      <c r="F8" s="29"/>
      <c r="G8" s="29"/>
      <c r="H8" s="29"/>
      <c r="I8" s="10"/>
      <c r="J8" s="29"/>
      <c r="K8" s="29"/>
      <c r="L8" s="29"/>
      <c r="M8" s="29"/>
      <c r="N8" s="29"/>
      <c r="O8" s="122"/>
      <c r="P8" s="29"/>
      <c r="Q8" s="29"/>
      <c r="R8" s="29"/>
      <c r="S8" s="10"/>
      <c r="T8" s="29"/>
      <c r="U8" s="29"/>
      <c r="V8" s="29"/>
      <c r="W8" s="29"/>
      <c r="X8" s="29"/>
      <c r="Y8" s="122"/>
      <c r="Z8" s="29"/>
      <c r="AA8" s="29"/>
      <c r="AB8" s="29"/>
      <c r="AC8" s="10"/>
      <c r="AD8" s="29"/>
      <c r="AE8" s="29"/>
      <c r="AF8" s="29"/>
      <c r="AG8" s="29"/>
      <c r="AH8" s="29"/>
      <c r="AI8" s="122"/>
      <c r="AJ8" s="29"/>
      <c r="AK8" s="29"/>
      <c r="AL8" s="29"/>
      <c r="AM8" s="10"/>
    </row>
    <row r="9" spans="1:41" x14ac:dyDescent="0.2">
      <c r="A9" s="28" t="s">
        <v>38</v>
      </c>
      <c r="B9" s="19" t="s">
        <v>36</v>
      </c>
      <c r="C9" s="9" t="s">
        <v>37</v>
      </c>
      <c r="D9" s="123">
        <f>'2. CALCUL TAUX OCTROI CV'!D9*'2. CALCUL TAUX OCTROI CV'!D17*D3</f>
        <v>0</v>
      </c>
      <c r="E9" s="18">
        <f>IF(D16&gt;E16,'2. CALCUL TAUX OCTROI CV'!$D$27*'2. CALCUL TAUX OCTROI CV'!$D$9*'3. CALCUL CPMA'!E3,0)+IF(E1&lt;='2. CALCUL TAUX OCTROI CV'!$D$19,-E3*'2. CALCUL TAUX OCTROI CV'!$D$18*'2. CALCUL TAUX OCTROI CV'!$D$17*'2. CALCUL TAUX OCTROI CV'!$D$9/'2. CALCUL TAUX OCTROI CV'!$D$19,0)</f>
        <v>0</v>
      </c>
      <c r="F9" s="18">
        <f>IF(E16&gt;F16,'2. CALCUL TAUX OCTROI CV'!$D$27*'2. CALCUL TAUX OCTROI CV'!$D$9*'3. CALCUL CPMA'!F3,0)+IF(F1&lt;='2. CALCUL TAUX OCTROI CV'!$D$19,-F3*'2. CALCUL TAUX OCTROI CV'!$D$18*'2. CALCUL TAUX OCTROI CV'!$D$17*'2. CALCUL TAUX OCTROI CV'!$D$9/'2. CALCUL TAUX OCTROI CV'!$D$19,0)</f>
        <v>0</v>
      </c>
      <c r="G9" s="18">
        <f>IF(F16&gt;G16,'2. CALCUL TAUX OCTROI CV'!$D$27*'2. CALCUL TAUX OCTROI CV'!$D$9*'3. CALCUL CPMA'!G3,0)+IF(G1&lt;='2. CALCUL TAUX OCTROI CV'!$D$19,-G3*'2. CALCUL TAUX OCTROI CV'!$D$18*'2. CALCUL TAUX OCTROI CV'!$D$17*'2. CALCUL TAUX OCTROI CV'!$D$9/'2. CALCUL TAUX OCTROI CV'!$D$19,0)</f>
        <v>0</v>
      </c>
      <c r="H9" s="18">
        <f>IF(G16&gt;H16,'2. CALCUL TAUX OCTROI CV'!$D$27*'2. CALCUL TAUX OCTROI CV'!$D$9*'3. CALCUL CPMA'!H3,0)+IF(H1&lt;='2. CALCUL TAUX OCTROI CV'!$D$19,-H3*'2. CALCUL TAUX OCTROI CV'!$D$18*'2. CALCUL TAUX OCTROI CV'!$D$17*'2. CALCUL TAUX OCTROI CV'!$D$9/'2. CALCUL TAUX OCTROI CV'!$D$19,0)</f>
        <v>0</v>
      </c>
      <c r="I9" s="12">
        <f>IF(H16&gt;I16,'2. CALCUL TAUX OCTROI CV'!$D$27*'2. CALCUL TAUX OCTROI CV'!$D$9*'3. CALCUL CPMA'!I3,0)+IF(I1&lt;='2. CALCUL TAUX OCTROI CV'!$D$19,-I3*'2. CALCUL TAUX OCTROI CV'!$D$18*'2. CALCUL TAUX OCTROI CV'!$D$17*'2. CALCUL TAUX OCTROI CV'!$D$9/'2. CALCUL TAUX OCTROI CV'!$D$19,0)</f>
        <v>0</v>
      </c>
      <c r="J9" s="18">
        <f>IF(I16&gt;J16,'2. CALCUL TAUX OCTROI CV'!$D$27*'2. CALCUL TAUX OCTROI CV'!$D$9*'3. CALCUL CPMA'!J3,0)+IF(J1&lt;='2. CALCUL TAUX OCTROI CV'!$D$19,-J3*'2. CALCUL TAUX OCTROI CV'!$D$18*'2. CALCUL TAUX OCTROI CV'!$D$17*'2. CALCUL TAUX OCTROI CV'!$D$9/'2. CALCUL TAUX OCTROI CV'!$D$19,0)</f>
        <v>0</v>
      </c>
      <c r="K9" s="18">
        <f>IF(J16&gt;K16,'2. CALCUL TAUX OCTROI CV'!$D$27*'2. CALCUL TAUX OCTROI CV'!$D$9*'3. CALCUL CPMA'!K3,0)+IF(K1&lt;='2. CALCUL TAUX OCTROI CV'!$D$19,-K3*'2. CALCUL TAUX OCTROI CV'!$D$18*'2. CALCUL TAUX OCTROI CV'!$D$17*'2. CALCUL TAUX OCTROI CV'!$D$9/'2. CALCUL TAUX OCTROI CV'!$D$19,0)</f>
        <v>0</v>
      </c>
      <c r="L9" s="18">
        <f>IF(K16&gt;L16,'2. CALCUL TAUX OCTROI CV'!$D$27*'2. CALCUL TAUX OCTROI CV'!$D$9*'3. CALCUL CPMA'!L3,0)+IF(L1&lt;='2. CALCUL TAUX OCTROI CV'!$D$19,-L3*'2. CALCUL TAUX OCTROI CV'!$D$18*'2. CALCUL TAUX OCTROI CV'!$D$17*'2. CALCUL TAUX OCTROI CV'!$D$9/'2. CALCUL TAUX OCTROI CV'!$D$19,0)</f>
        <v>0</v>
      </c>
      <c r="M9" s="18">
        <f>IF(L16&gt;M16,'2. CALCUL TAUX OCTROI CV'!$D$27*'2. CALCUL TAUX OCTROI CV'!$D$9*'3. CALCUL CPMA'!M3,0)+IF(M1&lt;='2. CALCUL TAUX OCTROI CV'!$D$19,-M3*'2. CALCUL TAUX OCTROI CV'!$D$18*'2. CALCUL TAUX OCTROI CV'!$D$17*'2. CALCUL TAUX OCTROI CV'!$D$9/'2. CALCUL TAUX OCTROI CV'!$D$19,0)</f>
        <v>0</v>
      </c>
      <c r="N9" s="18">
        <f>IF(M16&gt;N16,'2. CALCUL TAUX OCTROI CV'!$D$27*'2. CALCUL TAUX OCTROI CV'!$D$9*'3. CALCUL CPMA'!N3,0)+IF(N1&lt;='2. CALCUL TAUX OCTROI CV'!$D$19,-N3*'2. CALCUL TAUX OCTROI CV'!$D$18*'2. CALCUL TAUX OCTROI CV'!$D$17*'2. CALCUL TAUX OCTROI CV'!$D$9/'2. CALCUL TAUX OCTROI CV'!$D$19,0)</f>
        <v>0</v>
      </c>
      <c r="O9" s="123">
        <f>IF(N16&gt;O16,'2. CALCUL TAUX OCTROI CV'!$D$27*'2. CALCUL TAUX OCTROI CV'!$D$9*'3. CALCUL CPMA'!O3,0)+IF(O1&lt;='2. CALCUL TAUX OCTROI CV'!$D$19,-O3*'2. CALCUL TAUX OCTROI CV'!$D$18*'2. CALCUL TAUX OCTROI CV'!$D$17*'2. CALCUL TAUX OCTROI CV'!$D$9/'2. CALCUL TAUX OCTROI CV'!$D$19,0)</f>
        <v>0</v>
      </c>
      <c r="P9" s="18">
        <f>IF(O16&gt;P16,'2. CALCUL TAUX OCTROI CV'!$D$27*'2. CALCUL TAUX OCTROI CV'!$D$9*'3. CALCUL CPMA'!P3,0)+IF(P1&lt;='2. CALCUL TAUX OCTROI CV'!$D$19,-P3*'2. CALCUL TAUX OCTROI CV'!$D$18*'2. CALCUL TAUX OCTROI CV'!$D$17*'2. CALCUL TAUX OCTROI CV'!$D$9/'2. CALCUL TAUX OCTROI CV'!$D$19,0)</f>
        <v>0</v>
      </c>
      <c r="Q9" s="18">
        <f>IF(P16&gt;Q16,'2. CALCUL TAUX OCTROI CV'!$D$27*'2. CALCUL TAUX OCTROI CV'!$D$9*'3. CALCUL CPMA'!Q3,0)+IF(Q1&lt;='2. CALCUL TAUX OCTROI CV'!$D$19,-Q3*'2. CALCUL TAUX OCTROI CV'!$D$18*'2. CALCUL TAUX OCTROI CV'!$D$17*'2. CALCUL TAUX OCTROI CV'!$D$9/'2. CALCUL TAUX OCTROI CV'!$D$19,0)</f>
        <v>0</v>
      </c>
      <c r="R9" s="18">
        <f>IF(Q16&gt;R16,'2. CALCUL TAUX OCTROI CV'!$D$27*'2. CALCUL TAUX OCTROI CV'!$D$9*'3. CALCUL CPMA'!R3,0)+IF(R1&lt;='2. CALCUL TAUX OCTROI CV'!$D$19,-R3*'2. CALCUL TAUX OCTROI CV'!$D$18*'2. CALCUL TAUX OCTROI CV'!$D$17*'2. CALCUL TAUX OCTROI CV'!$D$9/'2. CALCUL TAUX OCTROI CV'!$D$19,0)</f>
        <v>0</v>
      </c>
      <c r="S9" s="12">
        <f>IF(R16&gt;S16,'2. CALCUL TAUX OCTROI CV'!$D$27*'2. CALCUL TAUX OCTROI CV'!$D$9*'3. CALCUL CPMA'!S3,0)+IF(S1&lt;='2. CALCUL TAUX OCTROI CV'!$D$19,-S3*'2. CALCUL TAUX OCTROI CV'!$D$18*'2. CALCUL TAUX OCTROI CV'!$D$17*'2. CALCUL TAUX OCTROI CV'!$D$9/'2. CALCUL TAUX OCTROI CV'!$D$19,0)</f>
        <v>0</v>
      </c>
      <c r="T9" s="18">
        <f>IF(S16&gt;T16,'2. CALCUL TAUX OCTROI CV'!$D$27*'2. CALCUL TAUX OCTROI CV'!$D$9*'3. CALCUL CPMA'!T3,0)+IF(T1&lt;='2. CALCUL TAUX OCTROI CV'!$D$19,-T3*'2. CALCUL TAUX OCTROI CV'!$D$18*'2. CALCUL TAUX OCTROI CV'!$D$17*'2. CALCUL TAUX OCTROI CV'!$D$9/'2. CALCUL TAUX OCTROI CV'!$D$19,0)</f>
        <v>0</v>
      </c>
      <c r="U9" s="18">
        <f>IF(T16&gt;U16,'2. CALCUL TAUX OCTROI CV'!$D$27*'2. CALCUL TAUX OCTROI CV'!$D$9*'3. CALCUL CPMA'!U3,0)+IF(U1&lt;='2. CALCUL TAUX OCTROI CV'!$D$19,-U3*'2. CALCUL TAUX OCTROI CV'!$D$18*'2. CALCUL TAUX OCTROI CV'!$D$17*'2. CALCUL TAUX OCTROI CV'!$D$9/'2. CALCUL TAUX OCTROI CV'!$D$19,0)</f>
        <v>0</v>
      </c>
      <c r="V9" s="18">
        <f>IF(U16&gt;V16,'2. CALCUL TAUX OCTROI CV'!$D$27*'2. CALCUL TAUX OCTROI CV'!$D$9*'3. CALCUL CPMA'!V3,0)+IF(V1&lt;='2. CALCUL TAUX OCTROI CV'!$D$19,-V3*'2. CALCUL TAUX OCTROI CV'!$D$18*'2. CALCUL TAUX OCTROI CV'!$D$17*'2. CALCUL TAUX OCTROI CV'!$D$9/'2. CALCUL TAUX OCTROI CV'!$D$19,0)</f>
        <v>0</v>
      </c>
      <c r="W9" s="18">
        <f>IF(V16&gt;W16,'2. CALCUL TAUX OCTROI CV'!$D$27*'2. CALCUL TAUX OCTROI CV'!$D$9*'3. CALCUL CPMA'!W3,0)+IF(W1&lt;='2. CALCUL TAUX OCTROI CV'!$D$19,-W3*'2. CALCUL TAUX OCTROI CV'!$D$18*'2. CALCUL TAUX OCTROI CV'!$D$17*'2. CALCUL TAUX OCTROI CV'!$D$9/'2. CALCUL TAUX OCTROI CV'!$D$19,0)</f>
        <v>0</v>
      </c>
      <c r="X9" s="18">
        <f>IF(W16&gt;X16,'2. CALCUL TAUX OCTROI CV'!$D$27*'2. CALCUL TAUX OCTROI CV'!$D$9*'3. CALCUL CPMA'!X3,0)+IF(X1&lt;='2. CALCUL TAUX OCTROI CV'!$D$19,-X3*'2. CALCUL TAUX OCTROI CV'!$D$18*'2. CALCUL TAUX OCTROI CV'!$D$17*'2. CALCUL TAUX OCTROI CV'!$D$9/'2. CALCUL TAUX OCTROI CV'!$D$19,0)</f>
        <v>0</v>
      </c>
      <c r="Y9" s="123">
        <f>IF(X16&gt;Y16,'2. CALCUL TAUX OCTROI CV'!$D$27*'2. CALCUL TAUX OCTROI CV'!$D$9*'3. CALCUL CPMA'!Y3,0)+IF(Y1&lt;='2. CALCUL TAUX OCTROI CV'!$D$19,-Y3*'2. CALCUL TAUX OCTROI CV'!$D$18*'2. CALCUL TAUX OCTROI CV'!$D$17*'2. CALCUL TAUX OCTROI CV'!$D$9/'2. CALCUL TAUX OCTROI CV'!$D$19,0)</f>
        <v>0</v>
      </c>
      <c r="Z9" s="18">
        <f>IF(Y16&gt;Z16,'2. CALCUL TAUX OCTROI CV'!$D$27*'2. CALCUL TAUX OCTROI CV'!$D$9*'3. CALCUL CPMA'!Z3,0)+IF(Z1&lt;='2. CALCUL TAUX OCTROI CV'!$D$19,-Z3*'2. CALCUL TAUX OCTROI CV'!$D$18*'2. CALCUL TAUX OCTROI CV'!$D$17*'2. CALCUL TAUX OCTROI CV'!$D$9/'2. CALCUL TAUX OCTROI CV'!$D$19,0)</f>
        <v>0</v>
      </c>
      <c r="AA9" s="18">
        <f>IF(Z16&gt;AA16,'2. CALCUL TAUX OCTROI CV'!$D$27*'2. CALCUL TAUX OCTROI CV'!$D$9*'3. CALCUL CPMA'!AA3,0)+IF(AA1&lt;='2. CALCUL TAUX OCTROI CV'!$D$19,-AA3*'2. CALCUL TAUX OCTROI CV'!$D$18*'2. CALCUL TAUX OCTROI CV'!$D$17*'2. CALCUL TAUX OCTROI CV'!$D$9/'2. CALCUL TAUX OCTROI CV'!$D$19,0)</f>
        <v>0</v>
      </c>
      <c r="AB9" s="18">
        <f>IF(AA16&gt;AB16,'2. CALCUL TAUX OCTROI CV'!$D$27*'2. CALCUL TAUX OCTROI CV'!$D$9*'3. CALCUL CPMA'!AB3,0)+IF(AB1&lt;='2. CALCUL TAUX OCTROI CV'!$D$19,-AB3*'2. CALCUL TAUX OCTROI CV'!$D$18*'2. CALCUL TAUX OCTROI CV'!$D$17*'2. CALCUL TAUX OCTROI CV'!$D$9/'2. CALCUL TAUX OCTROI CV'!$D$19,0)</f>
        <v>0</v>
      </c>
      <c r="AC9" s="12">
        <f>IF(AB16&gt;AC16,'2. CALCUL TAUX OCTROI CV'!$D$27*'2. CALCUL TAUX OCTROI CV'!$D$9*'3. CALCUL CPMA'!AC3,0)+IF(AC1&lt;='2. CALCUL TAUX OCTROI CV'!$D$19,-AC3*'2. CALCUL TAUX OCTROI CV'!$D$18*'2. CALCUL TAUX OCTROI CV'!$D$17*'2. CALCUL TAUX OCTROI CV'!$D$9/'2. CALCUL TAUX OCTROI CV'!$D$19,0)</f>
        <v>0</v>
      </c>
      <c r="AD9" s="18">
        <f>IF(AC16&gt;AD16,'2. CALCUL TAUX OCTROI CV'!$D$27*'2. CALCUL TAUX OCTROI CV'!$D$9*'3. CALCUL CPMA'!AD3,0)+IF(AD1&lt;='2. CALCUL TAUX OCTROI CV'!$D$19,-AD3*'2. CALCUL TAUX OCTROI CV'!$D$18*'2. CALCUL TAUX OCTROI CV'!$D$17*'2. CALCUL TAUX OCTROI CV'!$D$9/'2. CALCUL TAUX OCTROI CV'!$D$19,0)</f>
        <v>0</v>
      </c>
      <c r="AE9" s="18">
        <f>IF(AD16&gt;AE16,'2. CALCUL TAUX OCTROI CV'!$D$27*'2. CALCUL TAUX OCTROI CV'!$D$9*'3. CALCUL CPMA'!AE3,0)+IF(AE1&lt;='2. CALCUL TAUX OCTROI CV'!$D$19,-AE3*'2. CALCUL TAUX OCTROI CV'!$D$18*'2. CALCUL TAUX OCTROI CV'!$D$17*'2. CALCUL TAUX OCTROI CV'!$D$9/'2. CALCUL TAUX OCTROI CV'!$D$19,0)</f>
        <v>0</v>
      </c>
      <c r="AF9" s="18">
        <f>IF(AE16&gt;AF16,'2. CALCUL TAUX OCTROI CV'!$D$27*'2. CALCUL TAUX OCTROI CV'!$D$9*'3. CALCUL CPMA'!AF3,0)+IF(AF1&lt;='2. CALCUL TAUX OCTROI CV'!$D$19,-AF3*'2. CALCUL TAUX OCTROI CV'!$D$18*'2. CALCUL TAUX OCTROI CV'!$D$17*'2. CALCUL TAUX OCTROI CV'!$D$9/'2. CALCUL TAUX OCTROI CV'!$D$19,0)</f>
        <v>0</v>
      </c>
      <c r="AG9" s="18">
        <f>IF(AF16&gt;AG16,'2. CALCUL TAUX OCTROI CV'!$D$27*'2. CALCUL TAUX OCTROI CV'!$D$9*'3. CALCUL CPMA'!AG3,0)+IF(AG1&lt;='2. CALCUL TAUX OCTROI CV'!$D$19,-AG3*'2. CALCUL TAUX OCTROI CV'!$D$18*'2. CALCUL TAUX OCTROI CV'!$D$17*'2. CALCUL TAUX OCTROI CV'!$D$9/'2. CALCUL TAUX OCTROI CV'!$D$19,0)</f>
        <v>0</v>
      </c>
      <c r="AH9" s="18">
        <f>IF(AG16&gt;AH16,'2. CALCUL TAUX OCTROI CV'!$D$27*'2. CALCUL TAUX OCTROI CV'!$D$9*'3. CALCUL CPMA'!AH3,0)+IF(AH1&lt;='2. CALCUL TAUX OCTROI CV'!$D$19,-AH3*'2. CALCUL TAUX OCTROI CV'!$D$18*'2. CALCUL TAUX OCTROI CV'!$D$17*'2. CALCUL TAUX OCTROI CV'!$D$9/'2. CALCUL TAUX OCTROI CV'!$D$19,0)</f>
        <v>0</v>
      </c>
      <c r="AI9" s="123">
        <f>IF(AH16&gt;AI16,'2. CALCUL TAUX OCTROI CV'!$D$27*'2. CALCUL TAUX OCTROI CV'!$D$9*'3. CALCUL CPMA'!AI3,0)+IF(AI1&lt;='2. CALCUL TAUX OCTROI CV'!$D$19,-AI3*'2. CALCUL TAUX OCTROI CV'!$D$18*'2. CALCUL TAUX OCTROI CV'!$D$17*'2. CALCUL TAUX OCTROI CV'!$D$9/'2. CALCUL TAUX OCTROI CV'!$D$19,0)</f>
        <v>0</v>
      </c>
      <c r="AJ9" s="18">
        <f>IF(AI16&gt;AJ16,'2. CALCUL TAUX OCTROI CV'!$D$27*'2. CALCUL TAUX OCTROI CV'!$D$9*'3. CALCUL CPMA'!AJ3,0)+IF(AJ1&lt;='2. CALCUL TAUX OCTROI CV'!$D$19,-AJ3*'2. CALCUL TAUX OCTROI CV'!$D$18*'2. CALCUL TAUX OCTROI CV'!$D$17*'2. CALCUL TAUX OCTROI CV'!$D$9/'2. CALCUL TAUX OCTROI CV'!$D$19,0)</f>
        <v>0</v>
      </c>
      <c r="AK9" s="18">
        <f>IF(AJ16&gt;AK16,'2. CALCUL TAUX OCTROI CV'!$D$27*'2. CALCUL TAUX OCTROI CV'!$D$9*'3. CALCUL CPMA'!AK3,0)+IF(AK1&lt;='2. CALCUL TAUX OCTROI CV'!$D$19,-AK3*'2. CALCUL TAUX OCTROI CV'!$D$18*'2. CALCUL TAUX OCTROI CV'!$D$17*'2. CALCUL TAUX OCTROI CV'!$D$9/'2. CALCUL TAUX OCTROI CV'!$D$19,0)</f>
        <v>0</v>
      </c>
      <c r="AL9" s="18">
        <f>IF(AK16&gt;AL16,'2. CALCUL TAUX OCTROI CV'!$D$27*'2. CALCUL TAUX OCTROI CV'!$D$9*'3. CALCUL CPMA'!AL3,0)+IF(AL1&lt;='2. CALCUL TAUX OCTROI CV'!$D$19,-AL3*'2. CALCUL TAUX OCTROI CV'!$D$18*'2. CALCUL TAUX OCTROI CV'!$D$17*'2. CALCUL TAUX OCTROI CV'!$D$9/'2. CALCUL TAUX OCTROI CV'!$D$19,0)</f>
        <v>0</v>
      </c>
      <c r="AM9" s="12">
        <f>IF(AL16&gt;AM16,'2. CALCUL TAUX OCTROI CV'!$D$27*'2. CALCUL TAUX OCTROI CV'!$D$9*'3. CALCUL CPMA'!AM3,0)+IF(AM1&lt;='2. CALCUL TAUX OCTROI CV'!$D$19,-AM3*'2. CALCUL TAUX OCTROI CV'!$D$18*'2. CALCUL TAUX OCTROI CV'!$D$17*'2. CALCUL TAUX OCTROI CV'!$D$9/'2. CALCUL TAUX OCTROI CV'!$D$19,0)</f>
        <v>0</v>
      </c>
    </row>
    <row r="10" spans="1:41" x14ac:dyDescent="0.2">
      <c r="A10" s="28" t="s">
        <v>39</v>
      </c>
      <c r="B10" s="19" t="s">
        <v>42</v>
      </c>
      <c r="C10" s="9" t="s">
        <v>37</v>
      </c>
      <c r="D10" s="123">
        <v>0</v>
      </c>
      <c r="E10" s="18">
        <f>E3*'2. CALCUL TAUX OCTROI CV'!$D$20*'2. CALCUL TAUX OCTROI CV'!$D$9*(1+'2. CALCUL TAUX OCTROI CV'!$D$41)^(E1-1)</f>
        <v>0</v>
      </c>
      <c r="F10" s="18">
        <f>F3*'2. CALCUL TAUX OCTROI CV'!$D$20*'2. CALCUL TAUX OCTROI CV'!$D$9*(1+'2. CALCUL TAUX OCTROI CV'!$D$41)^(F1-1)</f>
        <v>0</v>
      </c>
      <c r="G10" s="18">
        <f>G3*'2. CALCUL TAUX OCTROI CV'!$D$20*'2. CALCUL TAUX OCTROI CV'!$D$9*(1+'2. CALCUL TAUX OCTROI CV'!$D$41)^(G1-1)</f>
        <v>0</v>
      </c>
      <c r="H10" s="18">
        <f>H3*'2. CALCUL TAUX OCTROI CV'!$D$20*'2. CALCUL TAUX OCTROI CV'!$D$9*(1+'2. CALCUL TAUX OCTROI CV'!$D$41)^(H1-1)</f>
        <v>0</v>
      </c>
      <c r="I10" s="12">
        <f>I3*'2. CALCUL TAUX OCTROI CV'!$D$20*'2. CALCUL TAUX OCTROI CV'!$D$9*(1+'2. CALCUL TAUX OCTROI CV'!$D$41)^(I1-1)</f>
        <v>0</v>
      </c>
      <c r="J10" s="18">
        <f>J3*'2. CALCUL TAUX OCTROI CV'!$D$20*'2. CALCUL TAUX OCTROI CV'!$D$9*(1+'2. CALCUL TAUX OCTROI CV'!$D$41)^(J1-1)</f>
        <v>0</v>
      </c>
      <c r="K10" s="18">
        <f>K3*'2. CALCUL TAUX OCTROI CV'!$D$20*'2. CALCUL TAUX OCTROI CV'!$D$9*(1+'2. CALCUL TAUX OCTROI CV'!$D$41)^(K1-1)</f>
        <v>0</v>
      </c>
      <c r="L10" s="18">
        <f>L3*'2. CALCUL TAUX OCTROI CV'!$D$20*'2. CALCUL TAUX OCTROI CV'!$D$9*(1+'2. CALCUL TAUX OCTROI CV'!$D$41)^(L1-1)</f>
        <v>0</v>
      </c>
      <c r="M10" s="18">
        <f>M3*'2. CALCUL TAUX OCTROI CV'!$D$20*'2. CALCUL TAUX OCTROI CV'!$D$9*(1+'2. CALCUL TAUX OCTROI CV'!$D$41)^(M1-1)</f>
        <v>0</v>
      </c>
      <c r="N10" s="18">
        <f>N3*'2. CALCUL TAUX OCTROI CV'!$D$20*'2. CALCUL TAUX OCTROI CV'!$D$9*(1+'2. CALCUL TAUX OCTROI CV'!$D$41)^(N1-1)</f>
        <v>0</v>
      </c>
      <c r="O10" s="123">
        <f>O3*'2. CALCUL TAUX OCTROI CV'!$D$20*'2. CALCUL TAUX OCTROI CV'!$D$9*(1+'2. CALCUL TAUX OCTROI CV'!$D$41)^(O1-1)</f>
        <v>0</v>
      </c>
      <c r="P10" s="18">
        <f>P3*'2. CALCUL TAUX OCTROI CV'!$D$20*'2. CALCUL TAUX OCTROI CV'!$D$9*(1+'2. CALCUL TAUX OCTROI CV'!$D$41)^(P1-1)</f>
        <v>0</v>
      </c>
      <c r="Q10" s="18">
        <f>Q3*'2. CALCUL TAUX OCTROI CV'!$D$20*'2. CALCUL TAUX OCTROI CV'!$D$9*(1+'2. CALCUL TAUX OCTROI CV'!$D$41)^(Q1-1)</f>
        <v>0</v>
      </c>
      <c r="R10" s="18">
        <f>R3*'2. CALCUL TAUX OCTROI CV'!$D$20*'2. CALCUL TAUX OCTROI CV'!$D$9*(1+'2. CALCUL TAUX OCTROI CV'!$D$41)^(R1-1)</f>
        <v>0</v>
      </c>
      <c r="S10" s="12">
        <f>S3*'2. CALCUL TAUX OCTROI CV'!$D$20*'2. CALCUL TAUX OCTROI CV'!$D$9*(1+'2. CALCUL TAUX OCTROI CV'!$D$41)^(S1-1)</f>
        <v>0</v>
      </c>
      <c r="T10" s="18">
        <f>T3*'2. CALCUL TAUX OCTROI CV'!$D$20*'2. CALCUL TAUX OCTROI CV'!$D$9*(1+'2. CALCUL TAUX OCTROI CV'!$D$41)^(T1-1)</f>
        <v>0</v>
      </c>
      <c r="U10" s="18">
        <f>U3*'2. CALCUL TAUX OCTROI CV'!$D$20*'2. CALCUL TAUX OCTROI CV'!$D$9*(1+'2. CALCUL TAUX OCTROI CV'!$D$41)^(U1-1)</f>
        <v>0</v>
      </c>
      <c r="V10" s="18">
        <f>V3*'2. CALCUL TAUX OCTROI CV'!$D$20*'2. CALCUL TAUX OCTROI CV'!$D$9*(1+'2. CALCUL TAUX OCTROI CV'!$D$41)^(V1-1)</f>
        <v>0</v>
      </c>
      <c r="W10" s="18">
        <f>W3*'2. CALCUL TAUX OCTROI CV'!$D$20*'2. CALCUL TAUX OCTROI CV'!$D$9*(1+'2. CALCUL TAUX OCTROI CV'!$D$41)^(W1-1)</f>
        <v>0</v>
      </c>
      <c r="X10" s="18">
        <f>X3*'2. CALCUL TAUX OCTROI CV'!$D$20*'2. CALCUL TAUX OCTROI CV'!$D$9*(1+'2. CALCUL TAUX OCTROI CV'!$D$41)^(X1-1)</f>
        <v>0</v>
      </c>
      <c r="Y10" s="123">
        <f>Y3*'2. CALCUL TAUX OCTROI CV'!$D$20*'2. CALCUL TAUX OCTROI CV'!$D$9*(1+'2. CALCUL TAUX OCTROI CV'!$D$41)^(Y1-1)</f>
        <v>0</v>
      </c>
      <c r="Z10" s="18">
        <f>Z3*'2. CALCUL TAUX OCTROI CV'!$D$20*'2. CALCUL TAUX OCTROI CV'!$D$9*(1+'2. CALCUL TAUX OCTROI CV'!$D$41)^(Z1-1)</f>
        <v>0</v>
      </c>
      <c r="AA10" s="18">
        <f>AA3*'2. CALCUL TAUX OCTROI CV'!$D$20*'2. CALCUL TAUX OCTROI CV'!$D$9*(1+'2. CALCUL TAUX OCTROI CV'!$D$41)^(AA1-1)</f>
        <v>0</v>
      </c>
      <c r="AB10" s="18">
        <f>AB3*'2. CALCUL TAUX OCTROI CV'!$D$20*'2. CALCUL TAUX OCTROI CV'!$D$9*(1+'2. CALCUL TAUX OCTROI CV'!$D$41)^(AB1-1)</f>
        <v>0</v>
      </c>
      <c r="AC10" s="12">
        <f>AC3*'2. CALCUL TAUX OCTROI CV'!$D$20*'2. CALCUL TAUX OCTROI CV'!$D$9*(1+'2. CALCUL TAUX OCTROI CV'!$D$41)^(AC1-1)</f>
        <v>0</v>
      </c>
      <c r="AD10" s="18">
        <f>AD3*'2. CALCUL TAUX OCTROI CV'!$D$20*'2. CALCUL TAUX OCTROI CV'!$D$9*(1+'2. CALCUL TAUX OCTROI CV'!$D$41)^(AD1-1)</f>
        <v>0</v>
      </c>
      <c r="AE10" s="18">
        <f>AE3*'2. CALCUL TAUX OCTROI CV'!$D$20*'2. CALCUL TAUX OCTROI CV'!$D$9*(1+'2. CALCUL TAUX OCTROI CV'!$D$41)^(AE1-1)</f>
        <v>0</v>
      </c>
      <c r="AF10" s="18">
        <f>AF3*'2. CALCUL TAUX OCTROI CV'!$D$20*'2. CALCUL TAUX OCTROI CV'!$D$9*(1+'2. CALCUL TAUX OCTROI CV'!$D$41)^(AF1-1)</f>
        <v>0</v>
      </c>
      <c r="AG10" s="18">
        <f>AG3*'2. CALCUL TAUX OCTROI CV'!$D$20*'2. CALCUL TAUX OCTROI CV'!$D$9*(1+'2. CALCUL TAUX OCTROI CV'!$D$41)^(AG1-1)</f>
        <v>0</v>
      </c>
      <c r="AH10" s="18">
        <f>AH3*'2. CALCUL TAUX OCTROI CV'!$D$20*'2. CALCUL TAUX OCTROI CV'!$D$9*(1+'2. CALCUL TAUX OCTROI CV'!$D$41)^(AH1-1)</f>
        <v>0</v>
      </c>
      <c r="AI10" s="123">
        <f>AI3*'2. CALCUL TAUX OCTROI CV'!$D$20*'2. CALCUL TAUX OCTROI CV'!$D$9*(1+'2. CALCUL TAUX OCTROI CV'!$D$41)^(AI1-1)</f>
        <v>0</v>
      </c>
      <c r="AJ10" s="18">
        <f>AJ3*'2. CALCUL TAUX OCTROI CV'!$D$20*'2. CALCUL TAUX OCTROI CV'!$D$9*(1+'2. CALCUL TAUX OCTROI CV'!$D$41)^(AJ1-1)</f>
        <v>0</v>
      </c>
      <c r="AK10" s="18">
        <f>AK3*'2. CALCUL TAUX OCTROI CV'!$D$20*'2. CALCUL TAUX OCTROI CV'!$D$9*(1+'2. CALCUL TAUX OCTROI CV'!$D$41)^(AK1-1)</f>
        <v>0</v>
      </c>
      <c r="AL10" s="18">
        <f>AL3*'2. CALCUL TAUX OCTROI CV'!$D$20*'2. CALCUL TAUX OCTROI CV'!$D$9*(1+'2. CALCUL TAUX OCTROI CV'!$D$41)^(AL1-1)</f>
        <v>0</v>
      </c>
      <c r="AM10" s="12">
        <f>AM3*'2. CALCUL TAUX OCTROI CV'!$D$20*'2. CALCUL TAUX OCTROI CV'!$D$9*(1+'2. CALCUL TAUX OCTROI CV'!$D$41)^(AM1-1)</f>
        <v>0</v>
      </c>
    </row>
    <row r="11" spans="1:41" x14ac:dyDescent="0.2">
      <c r="A11" s="28" t="s">
        <v>40</v>
      </c>
      <c r="B11" s="19" t="s">
        <v>43</v>
      </c>
      <c r="C11" s="9" t="s">
        <v>37</v>
      </c>
      <c r="D11" s="123">
        <v>0</v>
      </c>
      <c r="E11" s="18">
        <f>IFERROR(E3*'2. CALCUL TAUX OCTROI CV'!$D$21*E5*(1+'2. CALCUL TAUX OCTROI CV'!$D$39)^(E1-1),0)</f>
        <v>0</v>
      </c>
      <c r="F11" s="18">
        <f>IFERROR(F3*'2. CALCUL TAUX OCTROI CV'!$D$21*F5*(1+'2. CALCUL TAUX OCTROI CV'!$D$39)^(F1-1),0)</f>
        <v>0</v>
      </c>
      <c r="G11" s="18">
        <f>IFERROR(G3*'2. CALCUL TAUX OCTROI CV'!$D$21*G5*(1+'2. CALCUL TAUX OCTROI CV'!$D$39)^(G1-1),0)</f>
        <v>0</v>
      </c>
      <c r="H11" s="18">
        <f>IFERROR(H3*'2. CALCUL TAUX OCTROI CV'!$D$21*H5*(1+'2. CALCUL TAUX OCTROI CV'!$D$39)^(H1-1),0)</f>
        <v>0</v>
      </c>
      <c r="I11" s="12">
        <f>IFERROR(I3*'2. CALCUL TAUX OCTROI CV'!$D$21*I5*(1+'2. CALCUL TAUX OCTROI CV'!$D$39)^(I1-1),0)</f>
        <v>0</v>
      </c>
      <c r="J11" s="18">
        <f>IFERROR(J3*'2. CALCUL TAUX OCTROI CV'!$D$21*J5*(1+'2. CALCUL TAUX OCTROI CV'!$D$39)^(J1-1),0)</f>
        <v>0</v>
      </c>
      <c r="K11" s="18">
        <f>IFERROR(K3*'2. CALCUL TAUX OCTROI CV'!$D$21*K5*(1+'2. CALCUL TAUX OCTROI CV'!$D$39)^(K1-1),0)</f>
        <v>0</v>
      </c>
      <c r="L11" s="18">
        <f>IFERROR(L3*'2. CALCUL TAUX OCTROI CV'!$D$21*L5*(1+'2. CALCUL TAUX OCTROI CV'!$D$39)^(L1-1),0)</f>
        <v>0</v>
      </c>
      <c r="M11" s="18">
        <f>IFERROR(M3*'2. CALCUL TAUX OCTROI CV'!$D$21*M5*(1+'2. CALCUL TAUX OCTROI CV'!$D$39)^(M1-1),0)</f>
        <v>0</v>
      </c>
      <c r="N11" s="18">
        <f>IFERROR(N3*'2. CALCUL TAUX OCTROI CV'!$D$21*N5*(1+'2. CALCUL TAUX OCTROI CV'!$D$39)^(N1-1),0)</f>
        <v>0</v>
      </c>
      <c r="O11" s="123">
        <f>IFERROR(O3*'2. CALCUL TAUX OCTROI CV'!$D$21*O5*(1+'2. CALCUL TAUX OCTROI CV'!$D$39)^(O1-1),0)</f>
        <v>0</v>
      </c>
      <c r="P11" s="18">
        <f>IFERROR(P3*'2. CALCUL TAUX OCTROI CV'!$D$21*P5*(1+'2. CALCUL TAUX OCTROI CV'!$D$39)^(P1-1),0)</f>
        <v>0</v>
      </c>
      <c r="Q11" s="18">
        <f>IFERROR(Q3*'2. CALCUL TAUX OCTROI CV'!$D$21*Q5*(1+'2. CALCUL TAUX OCTROI CV'!$D$39)^(Q1-1),0)</f>
        <v>0</v>
      </c>
      <c r="R11" s="18">
        <f>IFERROR(R3*'2. CALCUL TAUX OCTROI CV'!$D$21*R5*(1+'2. CALCUL TAUX OCTROI CV'!$D$39)^(R1-1),0)</f>
        <v>0</v>
      </c>
      <c r="S11" s="12">
        <f>IFERROR(S3*'2. CALCUL TAUX OCTROI CV'!$D$21*S5*(1+'2. CALCUL TAUX OCTROI CV'!$D$39)^(S1-1),0)</f>
        <v>0</v>
      </c>
      <c r="T11" s="18">
        <f>IFERROR(T3*'2. CALCUL TAUX OCTROI CV'!$D$21*T5*(1+'2. CALCUL TAUX OCTROI CV'!$D$39)^(T1-1),0)</f>
        <v>0</v>
      </c>
      <c r="U11" s="18">
        <f>IFERROR(U3*'2. CALCUL TAUX OCTROI CV'!$D$21*U5*(1+'2. CALCUL TAUX OCTROI CV'!$D$39)^(U1-1),0)</f>
        <v>0</v>
      </c>
      <c r="V11" s="18">
        <f>IFERROR(V3*'2. CALCUL TAUX OCTROI CV'!$D$21*V5*(1+'2. CALCUL TAUX OCTROI CV'!$D$39)^(V1-1),0)</f>
        <v>0</v>
      </c>
      <c r="W11" s="18">
        <f>IFERROR(W3*'2. CALCUL TAUX OCTROI CV'!$D$21*W5*(1+'2. CALCUL TAUX OCTROI CV'!$D$39)^(W1-1),0)</f>
        <v>0</v>
      </c>
      <c r="X11" s="18">
        <f>IFERROR(X3*'2. CALCUL TAUX OCTROI CV'!$D$21*X5*(1+'2. CALCUL TAUX OCTROI CV'!$D$39)^(X1-1),0)</f>
        <v>0</v>
      </c>
      <c r="Y11" s="123">
        <f>IFERROR(Y3*'2. CALCUL TAUX OCTROI CV'!$D$21*Y5*(1+'2. CALCUL TAUX OCTROI CV'!$D$39)^(Y1-1),0)</f>
        <v>0</v>
      </c>
      <c r="Z11" s="18">
        <f>IFERROR(Z3*'2. CALCUL TAUX OCTROI CV'!$D$21*Z5*(1+'2. CALCUL TAUX OCTROI CV'!$D$39)^(Z1-1),0)</f>
        <v>0</v>
      </c>
      <c r="AA11" s="18">
        <f>IFERROR(AA3*'2. CALCUL TAUX OCTROI CV'!$D$21*AA5*(1+'2. CALCUL TAUX OCTROI CV'!$D$39)^(AA1-1),0)</f>
        <v>0</v>
      </c>
      <c r="AB11" s="18">
        <f>IFERROR(AB3*'2. CALCUL TAUX OCTROI CV'!$D$21*AB5*(1+'2. CALCUL TAUX OCTROI CV'!$D$39)^(AB1-1),0)</f>
        <v>0</v>
      </c>
      <c r="AC11" s="12">
        <f>IFERROR(AC3*'2. CALCUL TAUX OCTROI CV'!$D$21*AC5*(1+'2. CALCUL TAUX OCTROI CV'!$D$39)^(AC1-1),0)</f>
        <v>0</v>
      </c>
      <c r="AD11" s="18">
        <f>IFERROR(AD3*'2. CALCUL TAUX OCTROI CV'!$D$21*AD5*(1+'2. CALCUL TAUX OCTROI CV'!$D$39)^(AD1-1),0)</f>
        <v>0</v>
      </c>
      <c r="AE11" s="18">
        <f>IFERROR(AE3*'2. CALCUL TAUX OCTROI CV'!$D$21*AE5*(1+'2. CALCUL TAUX OCTROI CV'!$D$39)^(AE1-1),0)</f>
        <v>0</v>
      </c>
      <c r="AF11" s="18">
        <f>IFERROR(AF3*'2. CALCUL TAUX OCTROI CV'!$D$21*AF5*(1+'2. CALCUL TAUX OCTROI CV'!$D$39)^(AF1-1),0)</f>
        <v>0</v>
      </c>
      <c r="AG11" s="18">
        <f>IFERROR(AG3*'2. CALCUL TAUX OCTROI CV'!$D$21*AG5*(1+'2. CALCUL TAUX OCTROI CV'!$D$39)^(AG1-1),0)</f>
        <v>0</v>
      </c>
      <c r="AH11" s="18">
        <f>IFERROR(AH3*'2. CALCUL TAUX OCTROI CV'!$D$21*AH5*(1+'2. CALCUL TAUX OCTROI CV'!$D$39)^(AH1-1),0)</f>
        <v>0</v>
      </c>
      <c r="AI11" s="123">
        <f>IFERROR(AI3*'2. CALCUL TAUX OCTROI CV'!$D$21*AI5*(1+'2. CALCUL TAUX OCTROI CV'!$D$39)^(AI1-1),0)</f>
        <v>0</v>
      </c>
      <c r="AJ11" s="18">
        <f>IFERROR(AJ3*'2. CALCUL TAUX OCTROI CV'!$D$21*AJ5*(1+'2. CALCUL TAUX OCTROI CV'!$D$39)^(AJ1-1),0)</f>
        <v>0</v>
      </c>
      <c r="AK11" s="18">
        <f>IFERROR(AK3*'2. CALCUL TAUX OCTROI CV'!$D$21*AK5*(1+'2. CALCUL TAUX OCTROI CV'!$D$39)^(AK1-1),0)</f>
        <v>0</v>
      </c>
      <c r="AL11" s="18">
        <f>IFERROR(AL3*'2. CALCUL TAUX OCTROI CV'!$D$21*AL5*(1+'2. CALCUL TAUX OCTROI CV'!$D$39)^(AL1-1),0)</f>
        <v>0</v>
      </c>
      <c r="AM11" s="12">
        <f>IFERROR(AM3*'2. CALCUL TAUX OCTROI CV'!$D$21*AM5*(1+'2. CALCUL TAUX OCTROI CV'!$D$39)^(AM1-1),0)</f>
        <v>0</v>
      </c>
      <c r="AO11" s="7"/>
    </row>
    <row r="12" spans="1:41" x14ac:dyDescent="0.2">
      <c r="A12" s="28" t="s">
        <v>41</v>
      </c>
      <c r="B12" s="19" t="s">
        <v>44</v>
      </c>
      <c r="C12" s="9" t="s">
        <v>37</v>
      </c>
      <c r="D12" s="123">
        <v>0</v>
      </c>
      <c r="E12" s="18">
        <f>IFERROR(-E3*'2. CALCUL TAUX OCTROI CV'!$D$25*E7*(1+'2. CALCUL TAUX OCTROI CV'!$D$40)^(E1-1),0)</f>
        <v>0</v>
      </c>
      <c r="F12" s="18">
        <f>IFERROR(-F3*'2. CALCUL TAUX OCTROI CV'!$D$25*F7*(1+'2. CALCUL TAUX OCTROI CV'!$D$40)^(F1-1),0)</f>
        <v>0</v>
      </c>
      <c r="G12" s="18">
        <f>IFERROR(-G3*'2. CALCUL TAUX OCTROI CV'!$D$25*G7*(1+'2. CALCUL TAUX OCTROI CV'!$D$40)^(G1-1),0)</f>
        <v>0</v>
      </c>
      <c r="H12" s="18">
        <f>IFERROR(-H3*'2. CALCUL TAUX OCTROI CV'!$D$25*H7*(1+'2. CALCUL TAUX OCTROI CV'!$D$40)^(H1-1),0)</f>
        <v>0</v>
      </c>
      <c r="I12" s="12">
        <f>IFERROR(-I3*'2. CALCUL TAUX OCTROI CV'!$D$25*I7*(1+'2. CALCUL TAUX OCTROI CV'!$D$40)^(I1-1),0)</f>
        <v>0</v>
      </c>
      <c r="J12" s="18">
        <f>IFERROR(-J3*'2. CALCUL TAUX OCTROI CV'!$D$25*J7*(1+'2. CALCUL TAUX OCTROI CV'!$D$40)^(J1-1),0)</f>
        <v>0</v>
      </c>
      <c r="K12" s="18">
        <f>IFERROR(-K3*'2. CALCUL TAUX OCTROI CV'!$D$25*K7*(1+'2. CALCUL TAUX OCTROI CV'!$D$40)^(K1-1),0)</f>
        <v>0</v>
      </c>
      <c r="L12" s="18">
        <f>IFERROR(-L3*'2. CALCUL TAUX OCTROI CV'!$D$25*L7*(1+'2. CALCUL TAUX OCTROI CV'!$D$40)^(L1-1),0)</f>
        <v>0</v>
      </c>
      <c r="M12" s="18">
        <f>IFERROR(-M3*'2. CALCUL TAUX OCTROI CV'!$D$25*M7*(1+'2. CALCUL TAUX OCTROI CV'!$D$40)^(M1-1),0)</f>
        <v>0</v>
      </c>
      <c r="N12" s="18">
        <f>IFERROR(-N3*'2. CALCUL TAUX OCTROI CV'!$D$25*N7*(1+'2. CALCUL TAUX OCTROI CV'!$D$40)^(N1-1),0)</f>
        <v>0</v>
      </c>
      <c r="O12" s="123">
        <f>IFERROR(-O3*'2. CALCUL TAUX OCTROI CV'!$D$25*O7*(1+'2. CALCUL TAUX OCTROI CV'!$D$40)^(O1-1),0)</f>
        <v>0</v>
      </c>
      <c r="P12" s="18">
        <f>IFERROR(-P3*'2. CALCUL TAUX OCTROI CV'!$D$25*P7*(1+'2. CALCUL TAUX OCTROI CV'!$D$40)^(P1-1),0)</f>
        <v>0</v>
      </c>
      <c r="Q12" s="18">
        <f>IFERROR(-Q3*'2. CALCUL TAUX OCTROI CV'!$D$25*Q7*(1+'2. CALCUL TAUX OCTROI CV'!$D$40)^(Q1-1),0)</f>
        <v>0</v>
      </c>
      <c r="R12" s="18">
        <f>IFERROR(-R3*'2. CALCUL TAUX OCTROI CV'!$D$25*R7*(1+'2. CALCUL TAUX OCTROI CV'!$D$40)^(R1-1),0)</f>
        <v>0</v>
      </c>
      <c r="S12" s="12">
        <f>IFERROR(-S3*'2. CALCUL TAUX OCTROI CV'!$D$25*S7*(1+'2. CALCUL TAUX OCTROI CV'!$D$40)^(S1-1),0)</f>
        <v>0</v>
      </c>
      <c r="T12" s="18">
        <f>IFERROR(-T3*'2. CALCUL TAUX OCTROI CV'!$D$25*T7*(1+'2. CALCUL TAUX OCTROI CV'!$D$40)^(T1-1),0)</f>
        <v>0</v>
      </c>
      <c r="U12" s="18">
        <f>IFERROR(-U3*'2. CALCUL TAUX OCTROI CV'!$D$25*U7*(1+'2. CALCUL TAUX OCTROI CV'!$D$40)^(U1-1),0)</f>
        <v>0</v>
      </c>
      <c r="V12" s="18">
        <f>IFERROR(-V3*'2. CALCUL TAUX OCTROI CV'!$D$25*V7*(1+'2. CALCUL TAUX OCTROI CV'!$D$40)^(V1-1),0)</f>
        <v>0</v>
      </c>
      <c r="W12" s="18">
        <f>IFERROR(-W3*'2. CALCUL TAUX OCTROI CV'!$D$25*W7*(1+'2. CALCUL TAUX OCTROI CV'!$D$40)^(W1-1),0)</f>
        <v>0</v>
      </c>
      <c r="X12" s="18">
        <f>IFERROR(-X3*'2. CALCUL TAUX OCTROI CV'!$D$25*X7*(1+'2. CALCUL TAUX OCTROI CV'!$D$40)^(X1-1),0)</f>
        <v>0</v>
      </c>
      <c r="Y12" s="123">
        <f>IFERROR(-Y3*'2. CALCUL TAUX OCTROI CV'!$D$25*Y7*(1+'2. CALCUL TAUX OCTROI CV'!$D$40)^(Y1-1),0)</f>
        <v>0</v>
      </c>
      <c r="Z12" s="18">
        <f>IFERROR(-Z3*'2. CALCUL TAUX OCTROI CV'!$D$25*Z7*(1+'2. CALCUL TAUX OCTROI CV'!$D$40)^(Z1-1),0)</f>
        <v>0</v>
      </c>
      <c r="AA12" s="18">
        <f>IFERROR(-AA3*'2. CALCUL TAUX OCTROI CV'!$D$25*AA7*(1+'2. CALCUL TAUX OCTROI CV'!$D$40)^(AA1-1),0)</f>
        <v>0</v>
      </c>
      <c r="AB12" s="18">
        <f>IFERROR(-AB3*'2. CALCUL TAUX OCTROI CV'!$D$25*AB7*(1+'2. CALCUL TAUX OCTROI CV'!$D$40)^(AB1-1),0)</f>
        <v>0</v>
      </c>
      <c r="AC12" s="12">
        <f>IFERROR(-AC3*'2. CALCUL TAUX OCTROI CV'!$D$25*AC7*(1+'2. CALCUL TAUX OCTROI CV'!$D$40)^(AC1-1),0)</f>
        <v>0</v>
      </c>
      <c r="AD12" s="18">
        <f>IFERROR(-AD3*'2. CALCUL TAUX OCTROI CV'!$D$25*AD7*(1+'2. CALCUL TAUX OCTROI CV'!$D$40)^(AD1-1),0)</f>
        <v>0</v>
      </c>
      <c r="AE12" s="18">
        <f>IFERROR(-AE3*'2. CALCUL TAUX OCTROI CV'!$D$25*AE7*(1+'2. CALCUL TAUX OCTROI CV'!$D$40)^(AE1-1),0)</f>
        <v>0</v>
      </c>
      <c r="AF12" s="18">
        <f>IFERROR(-AF3*'2. CALCUL TAUX OCTROI CV'!$D$25*AF7*(1+'2. CALCUL TAUX OCTROI CV'!$D$40)^(AF1-1),0)</f>
        <v>0</v>
      </c>
      <c r="AG12" s="18">
        <f>IFERROR(-AG3*'2. CALCUL TAUX OCTROI CV'!$D$25*AG7*(1+'2. CALCUL TAUX OCTROI CV'!$D$40)^(AG1-1),0)</f>
        <v>0</v>
      </c>
      <c r="AH12" s="18">
        <f>IFERROR(-AH3*'2. CALCUL TAUX OCTROI CV'!$D$25*AH7*(1+'2. CALCUL TAUX OCTROI CV'!$D$40)^(AH1-1),0)</f>
        <v>0</v>
      </c>
      <c r="AI12" s="123">
        <f>IFERROR(-AI3*'2. CALCUL TAUX OCTROI CV'!$D$25*AI7*(1+'2. CALCUL TAUX OCTROI CV'!$D$40)^(AI1-1),0)</f>
        <v>0</v>
      </c>
      <c r="AJ12" s="18">
        <f>IFERROR(-AJ3*'2. CALCUL TAUX OCTROI CV'!$D$25*AJ7*(1+'2. CALCUL TAUX OCTROI CV'!$D$40)^(AJ1-1),0)</f>
        <v>0</v>
      </c>
      <c r="AK12" s="18">
        <f>IFERROR(-AK3*'2. CALCUL TAUX OCTROI CV'!$D$25*AK7*(1+'2. CALCUL TAUX OCTROI CV'!$D$40)^(AK1-1),0)</f>
        <v>0</v>
      </c>
      <c r="AL12" s="18">
        <f>IFERROR(-AL3*'2. CALCUL TAUX OCTROI CV'!$D$25*AL7*(1+'2. CALCUL TAUX OCTROI CV'!$D$40)^(AL1-1),0)</f>
        <v>0</v>
      </c>
      <c r="AM12" s="12">
        <f>IFERROR(-AM3*'2. CALCUL TAUX OCTROI CV'!$D$25*AM7*(1+'2. CALCUL TAUX OCTROI CV'!$D$40)^(AM1-1),0)</f>
        <v>0</v>
      </c>
      <c r="AO12" s="7"/>
    </row>
    <row r="13" spans="1:41" x14ac:dyDescent="0.2">
      <c r="A13" s="28" t="s">
        <v>45</v>
      </c>
      <c r="B13" s="19" t="s">
        <v>46</v>
      </c>
      <c r="C13" s="9" t="s">
        <v>37</v>
      </c>
      <c r="D13" s="123">
        <f>SUM(D9:D12)</f>
        <v>0</v>
      </c>
      <c r="E13" s="18">
        <f t="shared" ref="E13:S13" si="20">SUM(E9:E12)</f>
        <v>0</v>
      </c>
      <c r="F13" s="18">
        <f t="shared" si="20"/>
        <v>0</v>
      </c>
      <c r="G13" s="18">
        <f t="shared" si="20"/>
        <v>0</v>
      </c>
      <c r="H13" s="18">
        <f t="shared" si="20"/>
        <v>0</v>
      </c>
      <c r="I13" s="12">
        <f t="shared" si="20"/>
        <v>0</v>
      </c>
      <c r="J13" s="18">
        <f t="shared" si="20"/>
        <v>0</v>
      </c>
      <c r="K13" s="18">
        <f t="shared" si="20"/>
        <v>0</v>
      </c>
      <c r="L13" s="18">
        <f t="shared" si="20"/>
        <v>0</v>
      </c>
      <c r="M13" s="18">
        <f t="shared" si="20"/>
        <v>0</v>
      </c>
      <c r="N13" s="18">
        <f t="shared" si="20"/>
        <v>0</v>
      </c>
      <c r="O13" s="123">
        <f t="shared" si="20"/>
        <v>0</v>
      </c>
      <c r="P13" s="18">
        <f t="shared" si="20"/>
        <v>0</v>
      </c>
      <c r="Q13" s="18">
        <f t="shared" si="20"/>
        <v>0</v>
      </c>
      <c r="R13" s="18">
        <f t="shared" si="20"/>
        <v>0</v>
      </c>
      <c r="S13" s="12">
        <f t="shared" si="20"/>
        <v>0</v>
      </c>
      <c r="T13" s="18">
        <f t="shared" ref="T13:AC13" si="21">SUM(T9:T12)</f>
        <v>0</v>
      </c>
      <c r="U13" s="18">
        <f t="shared" si="21"/>
        <v>0</v>
      </c>
      <c r="V13" s="18">
        <f t="shared" si="21"/>
        <v>0</v>
      </c>
      <c r="W13" s="18">
        <f t="shared" si="21"/>
        <v>0</v>
      </c>
      <c r="X13" s="18">
        <f t="shared" si="21"/>
        <v>0</v>
      </c>
      <c r="Y13" s="123">
        <f t="shared" si="21"/>
        <v>0</v>
      </c>
      <c r="Z13" s="18">
        <f t="shared" si="21"/>
        <v>0</v>
      </c>
      <c r="AA13" s="18">
        <f t="shared" si="21"/>
        <v>0</v>
      </c>
      <c r="AB13" s="18">
        <f t="shared" si="21"/>
        <v>0</v>
      </c>
      <c r="AC13" s="12">
        <f t="shared" si="21"/>
        <v>0</v>
      </c>
      <c r="AD13" s="18">
        <f t="shared" ref="AD13:AM13" si="22">SUM(AD9:AD12)</f>
        <v>0</v>
      </c>
      <c r="AE13" s="18">
        <f t="shared" si="22"/>
        <v>0</v>
      </c>
      <c r="AF13" s="18">
        <f t="shared" si="22"/>
        <v>0</v>
      </c>
      <c r="AG13" s="18">
        <f t="shared" si="22"/>
        <v>0</v>
      </c>
      <c r="AH13" s="18">
        <f t="shared" si="22"/>
        <v>0</v>
      </c>
      <c r="AI13" s="123">
        <f t="shared" si="22"/>
        <v>0</v>
      </c>
      <c r="AJ13" s="18">
        <f t="shared" si="22"/>
        <v>0</v>
      </c>
      <c r="AK13" s="18">
        <f t="shared" si="22"/>
        <v>0</v>
      </c>
      <c r="AL13" s="18">
        <f t="shared" si="22"/>
        <v>0</v>
      </c>
      <c r="AM13" s="12">
        <f t="shared" si="22"/>
        <v>0</v>
      </c>
    </row>
    <row r="14" spans="1:41" x14ac:dyDescent="0.2">
      <c r="A14" s="28"/>
      <c r="B14" s="19"/>
      <c r="C14" s="9"/>
      <c r="D14" s="123"/>
      <c r="E14" s="18"/>
      <c r="F14" s="18"/>
      <c r="G14" s="18"/>
      <c r="H14" s="18"/>
      <c r="I14" s="12"/>
      <c r="J14" s="18"/>
      <c r="K14" s="18"/>
      <c r="L14" s="18"/>
      <c r="M14" s="18"/>
      <c r="N14" s="18"/>
      <c r="O14" s="123"/>
      <c r="P14" s="18"/>
      <c r="Q14" s="18"/>
      <c r="R14" s="18"/>
      <c r="S14" s="12"/>
      <c r="T14" s="18"/>
      <c r="U14" s="18"/>
      <c r="V14" s="18"/>
      <c r="W14" s="18"/>
      <c r="X14" s="18"/>
      <c r="Y14" s="123"/>
      <c r="Z14" s="18"/>
      <c r="AA14" s="18"/>
      <c r="AB14" s="18"/>
      <c r="AC14" s="12"/>
      <c r="AD14" s="18"/>
      <c r="AE14" s="18"/>
      <c r="AF14" s="18"/>
      <c r="AG14" s="18"/>
      <c r="AH14" s="18"/>
      <c r="AI14" s="123"/>
      <c r="AJ14" s="18"/>
      <c r="AK14" s="18"/>
      <c r="AL14" s="18"/>
      <c r="AM14" s="12"/>
    </row>
    <row r="15" spans="1:41" x14ac:dyDescent="0.2">
      <c r="A15" s="30" t="s">
        <v>61</v>
      </c>
      <c r="B15" s="31" t="s">
        <v>53</v>
      </c>
      <c r="C15" s="32" t="s">
        <v>62</v>
      </c>
      <c r="D15" s="124">
        <f>D6*D3</f>
        <v>0</v>
      </c>
      <c r="E15" s="33">
        <f t="shared" ref="E15:S15" si="23">E6*E3</f>
        <v>0</v>
      </c>
      <c r="F15" s="33">
        <f t="shared" si="23"/>
        <v>0</v>
      </c>
      <c r="G15" s="33">
        <f t="shared" si="23"/>
        <v>0</v>
      </c>
      <c r="H15" s="33">
        <f t="shared" si="23"/>
        <v>0</v>
      </c>
      <c r="I15" s="34">
        <f t="shared" si="23"/>
        <v>0</v>
      </c>
      <c r="J15" s="33">
        <f t="shared" si="23"/>
        <v>0</v>
      </c>
      <c r="K15" s="33">
        <f t="shared" si="23"/>
        <v>0</v>
      </c>
      <c r="L15" s="33">
        <f t="shared" si="23"/>
        <v>0</v>
      </c>
      <c r="M15" s="33">
        <f t="shared" si="23"/>
        <v>0</v>
      </c>
      <c r="N15" s="33">
        <f t="shared" si="23"/>
        <v>0</v>
      </c>
      <c r="O15" s="124">
        <f t="shared" si="23"/>
        <v>0</v>
      </c>
      <c r="P15" s="33">
        <f t="shared" si="23"/>
        <v>0</v>
      </c>
      <c r="Q15" s="33">
        <f t="shared" si="23"/>
        <v>0</v>
      </c>
      <c r="R15" s="33">
        <f t="shared" si="23"/>
        <v>0</v>
      </c>
      <c r="S15" s="34">
        <f t="shared" si="23"/>
        <v>0</v>
      </c>
      <c r="T15" s="33">
        <f t="shared" ref="T15:AC15" si="24">T6*T3</f>
        <v>0</v>
      </c>
      <c r="U15" s="33">
        <f t="shared" si="24"/>
        <v>0</v>
      </c>
      <c r="V15" s="33">
        <f t="shared" si="24"/>
        <v>0</v>
      </c>
      <c r="W15" s="33">
        <f t="shared" si="24"/>
        <v>0</v>
      </c>
      <c r="X15" s="33">
        <f t="shared" si="24"/>
        <v>0</v>
      </c>
      <c r="Y15" s="124">
        <f t="shared" si="24"/>
        <v>0</v>
      </c>
      <c r="Z15" s="33">
        <f t="shared" si="24"/>
        <v>0</v>
      </c>
      <c r="AA15" s="33">
        <f t="shared" si="24"/>
        <v>0</v>
      </c>
      <c r="AB15" s="33">
        <f t="shared" si="24"/>
        <v>0</v>
      </c>
      <c r="AC15" s="34">
        <f t="shared" si="24"/>
        <v>0</v>
      </c>
      <c r="AD15" s="33">
        <f t="shared" ref="AD15:AM15" si="25">AD6*AD3</f>
        <v>0</v>
      </c>
      <c r="AE15" s="33">
        <f t="shared" si="25"/>
        <v>0</v>
      </c>
      <c r="AF15" s="33">
        <f t="shared" si="25"/>
        <v>0</v>
      </c>
      <c r="AG15" s="33">
        <f t="shared" si="25"/>
        <v>0</v>
      </c>
      <c r="AH15" s="33">
        <f t="shared" si="25"/>
        <v>0</v>
      </c>
      <c r="AI15" s="124">
        <f t="shared" si="25"/>
        <v>0</v>
      </c>
      <c r="AJ15" s="33">
        <f t="shared" si="25"/>
        <v>0</v>
      </c>
      <c r="AK15" s="33">
        <f t="shared" si="25"/>
        <v>0</v>
      </c>
      <c r="AL15" s="33">
        <f t="shared" si="25"/>
        <v>0</v>
      </c>
      <c r="AM15" s="34">
        <f t="shared" si="25"/>
        <v>0</v>
      </c>
    </row>
    <row r="16" spans="1:41" x14ac:dyDescent="0.2">
      <c r="A16" s="5" t="s">
        <v>135</v>
      </c>
      <c r="B16" s="4" t="s">
        <v>136</v>
      </c>
      <c r="C16" s="4" t="s">
        <v>137</v>
      </c>
      <c r="D16" s="6">
        <v>0</v>
      </c>
      <c r="E16" s="6">
        <f>IF(D16+'2. CALCUL TAUX OCTROI CV'!$D$10&lt;='2. CALCUL TAUX OCTROI CV'!$D$26,D16+'2. CALCUL TAUX OCTROI CV'!$D$10,'2. CALCUL TAUX OCTROI CV'!$D$10)</f>
        <v>0</v>
      </c>
      <c r="F16" s="6">
        <f>IF(E16+'2. CALCUL TAUX OCTROI CV'!$D$10&lt;='2. CALCUL TAUX OCTROI CV'!$D$26,E16+'2. CALCUL TAUX OCTROI CV'!$D$10,'2. CALCUL TAUX OCTROI CV'!$D$10)</f>
        <v>0</v>
      </c>
      <c r="G16" s="6">
        <f>IF(F16+'2. CALCUL TAUX OCTROI CV'!$D$10&lt;='2. CALCUL TAUX OCTROI CV'!$D$26,F16+'2. CALCUL TAUX OCTROI CV'!$D$10,'2. CALCUL TAUX OCTROI CV'!$D$10)</f>
        <v>0</v>
      </c>
      <c r="H16" s="6">
        <f>IF(G16+'2. CALCUL TAUX OCTROI CV'!$D$10&lt;='2. CALCUL TAUX OCTROI CV'!$D$26,G16+'2. CALCUL TAUX OCTROI CV'!$D$10,'2. CALCUL TAUX OCTROI CV'!$D$10)</f>
        <v>0</v>
      </c>
      <c r="I16" s="6">
        <f>IF(H16+'2. CALCUL TAUX OCTROI CV'!$D$10&lt;='2. CALCUL TAUX OCTROI CV'!$D$26,H16+'2. CALCUL TAUX OCTROI CV'!$D$10,'2. CALCUL TAUX OCTROI CV'!$D$10)</f>
        <v>0</v>
      </c>
      <c r="J16" s="6">
        <f>IF(I16+'2. CALCUL TAUX OCTROI CV'!$D$10&lt;='2. CALCUL TAUX OCTROI CV'!$D$26,I16+'2. CALCUL TAUX OCTROI CV'!$D$10,'2. CALCUL TAUX OCTROI CV'!$D$10)</f>
        <v>0</v>
      </c>
      <c r="K16" s="6">
        <f>IF(J16+'2. CALCUL TAUX OCTROI CV'!$D$10&lt;='2. CALCUL TAUX OCTROI CV'!$D$26,J16+'2. CALCUL TAUX OCTROI CV'!$D$10,'2. CALCUL TAUX OCTROI CV'!$D$10)</f>
        <v>0</v>
      </c>
      <c r="L16" s="6">
        <f>IF(K16+'2. CALCUL TAUX OCTROI CV'!$D$10&lt;='2. CALCUL TAUX OCTROI CV'!$D$26,K16+'2. CALCUL TAUX OCTROI CV'!$D$10,'2. CALCUL TAUX OCTROI CV'!$D$10)</f>
        <v>0</v>
      </c>
      <c r="M16" s="6">
        <f>IF(L16+'2. CALCUL TAUX OCTROI CV'!$D$10&lt;='2. CALCUL TAUX OCTROI CV'!$D$26,L16+'2. CALCUL TAUX OCTROI CV'!$D$10,'2. CALCUL TAUX OCTROI CV'!$D$10)</f>
        <v>0</v>
      </c>
      <c r="N16" s="6">
        <f>IF(M16+'2. CALCUL TAUX OCTROI CV'!$D$10&lt;='2. CALCUL TAUX OCTROI CV'!$D$26,M16+'2. CALCUL TAUX OCTROI CV'!$D$10,'2. CALCUL TAUX OCTROI CV'!$D$10)</f>
        <v>0</v>
      </c>
      <c r="O16" s="6">
        <f>IF(N16+'2. CALCUL TAUX OCTROI CV'!$D$10&lt;='2. CALCUL TAUX OCTROI CV'!$D$26,N16+'2. CALCUL TAUX OCTROI CV'!$D$10,'2. CALCUL TAUX OCTROI CV'!$D$10)</f>
        <v>0</v>
      </c>
      <c r="P16" s="6">
        <f>IF(O16+'2. CALCUL TAUX OCTROI CV'!$D$10&lt;='2. CALCUL TAUX OCTROI CV'!$D$26,O16+'2. CALCUL TAUX OCTROI CV'!$D$10,'2. CALCUL TAUX OCTROI CV'!$D$10)</f>
        <v>0</v>
      </c>
      <c r="Q16" s="6">
        <f>IF(P16+'2. CALCUL TAUX OCTROI CV'!$D$10&lt;='2. CALCUL TAUX OCTROI CV'!$D$26,P16+'2. CALCUL TAUX OCTROI CV'!$D$10,'2. CALCUL TAUX OCTROI CV'!$D$10)</f>
        <v>0</v>
      </c>
      <c r="R16" s="6">
        <f>IF(Q16+'2. CALCUL TAUX OCTROI CV'!$D$10&lt;='2. CALCUL TAUX OCTROI CV'!$D$26,Q16+'2. CALCUL TAUX OCTROI CV'!$D$10,'2. CALCUL TAUX OCTROI CV'!$D$10)</f>
        <v>0</v>
      </c>
      <c r="S16" s="6">
        <f>IF(R16+'2. CALCUL TAUX OCTROI CV'!$D$10&lt;='2. CALCUL TAUX OCTROI CV'!$D$26,R16+'2. CALCUL TAUX OCTROI CV'!$D$10,'2. CALCUL TAUX OCTROI CV'!$D$10)</f>
        <v>0</v>
      </c>
      <c r="T16" s="6">
        <f>IF(S16+'2. CALCUL TAUX OCTROI CV'!$D$10&lt;='2. CALCUL TAUX OCTROI CV'!$D$26,S16+'2. CALCUL TAUX OCTROI CV'!$D$10,'2. CALCUL TAUX OCTROI CV'!$D$10)</f>
        <v>0</v>
      </c>
      <c r="U16" s="6">
        <f>IF(T16+'2. CALCUL TAUX OCTROI CV'!$D$10&lt;='2. CALCUL TAUX OCTROI CV'!$D$26,T16+'2. CALCUL TAUX OCTROI CV'!$D$10,'2. CALCUL TAUX OCTROI CV'!$D$10)</f>
        <v>0</v>
      </c>
      <c r="V16" s="6">
        <f>IF(U16+'2. CALCUL TAUX OCTROI CV'!$D$10&lt;='2. CALCUL TAUX OCTROI CV'!$D$26,U16+'2. CALCUL TAUX OCTROI CV'!$D$10,'2. CALCUL TAUX OCTROI CV'!$D$10)</f>
        <v>0</v>
      </c>
      <c r="W16" s="6">
        <f>IF(V16+'2. CALCUL TAUX OCTROI CV'!$D$10&lt;='2. CALCUL TAUX OCTROI CV'!$D$26,V16+'2. CALCUL TAUX OCTROI CV'!$D$10,'2. CALCUL TAUX OCTROI CV'!$D$10)</f>
        <v>0</v>
      </c>
      <c r="X16" s="6">
        <f>IF(W16+'2. CALCUL TAUX OCTROI CV'!$D$10&lt;='2. CALCUL TAUX OCTROI CV'!$D$26,W16+'2. CALCUL TAUX OCTROI CV'!$D$10,'2. CALCUL TAUX OCTROI CV'!$D$10)</f>
        <v>0</v>
      </c>
      <c r="Y16" s="6">
        <f>IF(X16+'2. CALCUL TAUX OCTROI CV'!$D$10&lt;='2. CALCUL TAUX OCTROI CV'!$D$26,X16+'2. CALCUL TAUX OCTROI CV'!$D$10,'2. CALCUL TAUX OCTROI CV'!$D$10)</f>
        <v>0</v>
      </c>
      <c r="Z16" s="6">
        <f>IF(Y16+'2. CALCUL TAUX OCTROI CV'!$D$10&lt;='2. CALCUL TAUX OCTROI CV'!$D$26,Y16+'2. CALCUL TAUX OCTROI CV'!$D$10,'2. CALCUL TAUX OCTROI CV'!$D$10)</f>
        <v>0</v>
      </c>
      <c r="AA16" s="6">
        <f>IF(Z16+'2. CALCUL TAUX OCTROI CV'!$D$10&lt;='2. CALCUL TAUX OCTROI CV'!$D$26,Z16+'2. CALCUL TAUX OCTROI CV'!$D$10,'2. CALCUL TAUX OCTROI CV'!$D$10)</f>
        <v>0</v>
      </c>
      <c r="AB16" s="6">
        <f>IF(AA16+'2. CALCUL TAUX OCTROI CV'!$D$10&lt;='2. CALCUL TAUX OCTROI CV'!$D$26,AA16+'2. CALCUL TAUX OCTROI CV'!$D$10,'2. CALCUL TAUX OCTROI CV'!$D$10)</f>
        <v>0</v>
      </c>
      <c r="AC16" s="6">
        <f>IF(AB16+'2. CALCUL TAUX OCTROI CV'!$D$10&lt;='2. CALCUL TAUX OCTROI CV'!$D$26,AB16+'2. CALCUL TAUX OCTROI CV'!$D$10,'2. CALCUL TAUX OCTROI CV'!$D$10)</f>
        <v>0</v>
      </c>
      <c r="AD16" s="6">
        <f>IF(AC16+'2. CALCUL TAUX OCTROI CV'!$D$10&lt;='2. CALCUL TAUX OCTROI CV'!$D$26,AC16+'2. CALCUL TAUX OCTROI CV'!$D$10,'2. CALCUL TAUX OCTROI CV'!$D$10)</f>
        <v>0</v>
      </c>
      <c r="AE16" s="6">
        <f>IF(AD16+'2. CALCUL TAUX OCTROI CV'!$D$10&lt;='2. CALCUL TAUX OCTROI CV'!$D$26,AD16+'2. CALCUL TAUX OCTROI CV'!$D$10,'2. CALCUL TAUX OCTROI CV'!$D$10)</f>
        <v>0</v>
      </c>
      <c r="AF16" s="6">
        <f>IF(AE16+'2. CALCUL TAUX OCTROI CV'!$D$10&lt;='2. CALCUL TAUX OCTROI CV'!$D$26,AE16+'2. CALCUL TAUX OCTROI CV'!$D$10,'2. CALCUL TAUX OCTROI CV'!$D$10)</f>
        <v>0</v>
      </c>
      <c r="AG16" s="6">
        <f>IF(AF16+'2. CALCUL TAUX OCTROI CV'!$D$10&lt;='2. CALCUL TAUX OCTROI CV'!$D$26,AF16+'2. CALCUL TAUX OCTROI CV'!$D$10,'2. CALCUL TAUX OCTROI CV'!$D$10)</f>
        <v>0</v>
      </c>
      <c r="AH16" s="6">
        <f>IF(AG16+'2. CALCUL TAUX OCTROI CV'!$D$10&lt;='2. CALCUL TAUX OCTROI CV'!$D$26,AG16+'2. CALCUL TAUX OCTROI CV'!$D$10,'2. CALCUL TAUX OCTROI CV'!$D$10)</f>
        <v>0</v>
      </c>
      <c r="AI16" s="6">
        <f>IF(AH16+'2. CALCUL TAUX OCTROI CV'!$D$10&lt;='2. CALCUL TAUX OCTROI CV'!$D$26,AH16+'2. CALCUL TAUX OCTROI CV'!$D$10,'2. CALCUL TAUX OCTROI CV'!$D$10)</f>
        <v>0</v>
      </c>
      <c r="AJ16" s="6">
        <f>IF(AI16+'2. CALCUL TAUX OCTROI CV'!$D$10&lt;='2. CALCUL TAUX OCTROI CV'!$D$26,AI16+'2. CALCUL TAUX OCTROI CV'!$D$10,'2. CALCUL TAUX OCTROI CV'!$D$10)</f>
        <v>0</v>
      </c>
      <c r="AK16" s="6">
        <f>IF(AJ16+'2. CALCUL TAUX OCTROI CV'!$D$10&lt;='2. CALCUL TAUX OCTROI CV'!$D$26,AJ16+'2. CALCUL TAUX OCTROI CV'!$D$10,'2. CALCUL TAUX OCTROI CV'!$D$10)</f>
        <v>0</v>
      </c>
      <c r="AL16" s="6">
        <f>IF(AK16+'2. CALCUL TAUX OCTROI CV'!$D$10&lt;='2. CALCUL TAUX OCTROI CV'!$D$26,AK16+'2. CALCUL TAUX OCTROI CV'!$D$10,'2. CALCUL TAUX OCTROI CV'!$D$10)</f>
        <v>0</v>
      </c>
      <c r="AM16" s="6">
        <f>IF(AL16+'2. CALCUL TAUX OCTROI CV'!$D$10&lt;='2. CALCUL TAUX OCTROI CV'!$D$26,AL16+'2. CALCUL TAUX OCTROI CV'!$D$10,'2. CALCUL TAUX OCTROI CV'!$D$10)</f>
        <v>0</v>
      </c>
    </row>
    <row r="17" spans="1:40" x14ac:dyDescent="0.2">
      <c r="A17" s="5"/>
      <c r="D17" s="6"/>
      <c r="E17" s="6"/>
      <c r="F17" s="6"/>
      <c r="G17" s="6"/>
      <c r="H17" s="6"/>
      <c r="I17" s="18"/>
      <c r="J17" s="6"/>
      <c r="K17" s="6"/>
      <c r="L17" s="6"/>
      <c r="M17" s="6"/>
      <c r="N17" s="18"/>
      <c r="O17" s="6"/>
      <c r="P17" s="6"/>
      <c r="Q17" s="6"/>
      <c r="R17" s="6"/>
      <c r="S17" s="18"/>
      <c r="T17" s="6"/>
      <c r="U17" s="6"/>
      <c r="V17" s="6"/>
      <c r="W17" s="6"/>
      <c r="X17" s="18"/>
      <c r="Y17" s="6"/>
      <c r="Z17" s="6"/>
      <c r="AA17" s="6"/>
      <c r="AB17" s="6"/>
      <c r="AC17" s="18"/>
    </row>
    <row r="18" spans="1:40" x14ac:dyDescent="0.2">
      <c r="D18" s="6"/>
      <c r="E18" s="6"/>
      <c r="F18" s="8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18"/>
      <c r="T18" s="6"/>
      <c r="U18" s="6"/>
      <c r="V18" s="6"/>
      <c r="W18" s="6"/>
      <c r="X18" s="18"/>
      <c r="Y18" s="6"/>
      <c r="Z18" s="6"/>
      <c r="AA18" s="6"/>
      <c r="AB18" s="6"/>
      <c r="AC18" s="18"/>
    </row>
    <row r="19" spans="1:40" s="2" customFormat="1" x14ac:dyDescent="0.2">
      <c r="A19" s="35" t="s">
        <v>86</v>
      </c>
      <c r="B19" s="25" t="s">
        <v>15</v>
      </c>
      <c r="C19" s="26" t="s">
        <v>18</v>
      </c>
      <c r="D19" s="24">
        <v>0</v>
      </c>
      <c r="E19" s="25">
        <v>1</v>
      </c>
      <c r="F19" s="25">
        <v>2</v>
      </c>
      <c r="G19" s="25">
        <v>3</v>
      </c>
      <c r="H19" s="25">
        <v>4</v>
      </c>
      <c r="I19" s="26">
        <v>5</v>
      </c>
      <c r="J19" s="25">
        <f>I19+1</f>
        <v>6</v>
      </c>
      <c r="K19" s="25">
        <f t="shared" ref="K19:R19" si="26">J19+1</f>
        <v>7</v>
      </c>
      <c r="L19" s="25">
        <f t="shared" si="26"/>
        <v>8</v>
      </c>
      <c r="M19" s="25">
        <f t="shared" si="26"/>
        <v>9</v>
      </c>
      <c r="N19" s="26">
        <f t="shared" si="26"/>
        <v>10</v>
      </c>
      <c r="O19" s="25">
        <f t="shared" si="26"/>
        <v>11</v>
      </c>
      <c r="P19" s="25">
        <f t="shared" si="26"/>
        <v>12</v>
      </c>
      <c r="Q19" s="25">
        <f t="shared" si="26"/>
        <v>13</v>
      </c>
      <c r="R19" s="25">
        <f t="shared" si="26"/>
        <v>14</v>
      </c>
      <c r="S19" s="36">
        <v>15</v>
      </c>
      <c r="T19" s="37">
        <f>S19+1</f>
        <v>16</v>
      </c>
      <c r="U19" s="37">
        <f t="shared" ref="U19:W19" si="27">T19+1</f>
        <v>17</v>
      </c>
      <c r="V19" s="37">
        <f t="shared" si="27"/>
        <v>18</v>
      </c>
      <c r="W19" s="37">
        <f t="shared" si="27"/>
        <v>19</v>
      </c>
      <c r="X19" s="36">
        <f>W19+1</f>
        <v>20</v>
      </c>
      <c r="Y19" s="37">
        <f t="shared" ref="Y19:AC19" si="28">X19+1</f>
        <v>21</v>
      </c>
      <c r="Z19" s="37">
        <f t="shared" si="28"/>
        <v>22</v>
      </c>
      <c r="AA19" s="37">
        <f t="shared" si="28"/>
        <v>23</v>
      </c>
      <c r="AB19" s="37">
        <f t="shared" si="28"/>
        <v>24</v>
      </c>
      <c r="AC19" s="36">
        <f t="shared" si="28"/>
        <v>25</v>
      </c>
      <c r="AD19" s="37">
        <f t="shared" ref="AD19" si="29">AC19+1</f>
        <v>26</v>
      </c>
      <c r="AE19" s="37">
        <f t="shared" ref="AE19" si="30">AD19+1</f>
        <v>27</v>
      </c>
      <c r="AF19" s="37">
        <f t="shared" ref="AF19" si="31">AE19+1</f>
        <v>28</v>
      </c>
      <c r="AG19" s="37">
        <f t="shared" ref="AG19" si="32">AF19+1</f>
        <v>29</v>
      </c>
      <c r="AH19" s="36">
        <f t="shared" ref="AH19" si="33">AG19+1</f>
        <v>30</v>
      </c>
      <c r="AI19" s="37">
        <f t="shared" ref="AI19" si="34">AH19+1</f>
        <v>31</v>
      </c>
      <c r="AJ19" s="37">
        <f t="shared" ref="AJ19" si="35">AI19+1</f>
        <v>32</v>
      </c>
      <c r="AK19" s="37">
        <f t="shared" ref="AK19" si="36">AJ19+1</f>
        <v>33</v>
      </c>
      <c r="AL19" s="37">
        <f t="shared" ref="AL19" si="37">AK19+1</f>
        <v>34</v>
      </c>
      <c r="AM19" s="36">
        <f t="shared" ref="AM19" si="38">AL19+1</f>
        <v>35</v>
      </c>
      <c r="AN19" s="1"/>
    </row>
    <row r="20" spans="1:40" x14ac:dyDescent="0.2">
      <c r="A20" s="28" t="s">
        <v>47</v>
      </c>
      <c r="B20" s="19" t="s">
        <v>48</v>
      </c>
      <c r="C20" s="9" t="s">
        <v>4</v>
      </c>
      <c r="D20" s="130">
        <v>1</v>
      </c>
      <c r="E20" s="38">
        <f>SUM($E3:E3)</f>
        <v>1</v>
      </c>
      <c r="F20" s="38">
        <f>SUM($E3:F3)</f>
        <v>2</v>
      </c>
      <c r="G20" s="38">
        <f>SUM($E3:G3)</f>
        <v>3</v>
      </c>
      <c r="H20" s="38">
        <f>SUM($E3:H3)</f>
        <v>4</v>
      </c>
      <c r="I20" s="21">
        <f>SUM($E3:I3)</f>
        <v>5</v>
      </c>
      <c r="J20" s="38">
        <f>SUM($E3:J3)</f>
        <v>6</v>
      </c>
      <c r="K20" s="38">
        <f>SUM($E3:K3)</f>
        <v>7</v>
      </c>
      <c r="L20" s="38">
        <f>SUM($E3:L3)</f>
        <v>8</v>
      </c>
      <c r="M20" s="38">
        <f>SUM($E3:M3)</f>
        <v>9</v>
      </c>
      <c r="N20" s="21">
        <f>SUM($E3:N3)</f>
        <v>10</v>
      </c>
      <c r="O20" s="38">
        <f>SUM($E3:O3)</f>
        <v>11</v>
      </c>
      <c r="P20" s="38">
        <f>SUM($E3:P3)</f>
        <v>12</v>
      </c>
      <c r="Q20" s="38">
        <f>SUM($E3:Q3)</f>
        <v>13</v>
      </c>
      <c r="R20" s="38">
        <f>SUM($E3:R3)</f>
        <v>14</v>
      </c>
      <c r="S20" s="21">
        <f>SUM($E3:S3)</f>
        <v>15</v>
      </c>
      <c r="T20" s="38">
        <f>SUM($E3:T3)</f>
        <v>16</v>
      </c>
      <c r="U20" s="38">
        <f>SUM($E3:U3)</f>
        <v>17</v>
      </c>
      <c r="V20" s="38">
        <f>SUM($E3:V3)</f>
        <v>18</v>
      </c>
      <c r="W20" s="38">
        <f>SUM($E3:W3)</f>
        <v>19</v>
      </c>
      <c r="X20" s="21">
        <f>SUM($E3:X3)</f>
        <v>20</v>
      </c>
      <c r="Y20" s="38">
        <f>SUM($E3:Y3)</f>
        <v>21</v>
      </c>
      <c r="Z20" s="38">
        <f>SUM($E3:Z3)</f>
        <v>22</v>
      </c>
      <c r="AA20" s="38">
        <f>SUM($E3:AA3)</f>
        <v>23</v>
      </c>
      <c r="AB20" s="38">
        <f>SUM($E3:AB3)</f>
        <v>24</v>
      </c>
      <c r="AC20" s="21">
        <f>SUM($E3:AC3)</f>
        <v>25</v>
      </c>
      <c r="AD20" s="38">
        <f>SUM($E3:AD3)</f>
        <v>26</v>
      </c>
      <c r="AE20" s="38">
        <f>SUM($E3:AE3)</f>
        <v>27</v>
      </c>
      <c r="AF20" s="38">
        <f>SUM($E3:AF3)</f>
        <v>28</v>
      </c>
      <c r="AG20" s="38">
        <f>SUM($E3:AG3)</f>
        <v>29</v>
      </c>
      <c r="AH20" s="21">
        <f>SUM($E3:AH3)</f>
        <v>30</v>
      </c>
      <c r="AI20" s="38">
        <f>SUM($E3:AI3)</f>
        <v>31</v>
      </c>
      <c r="AJ20" s="38">
        <f>SUM($E3:AJ3)</f>
        <v>32</v>
      </c>
      <c r="AK20" s="38">
        <f>SUM($E3:AK3)</f>
        <v>33</v>
      </c>
      <c r="AL20" s="38">
        <f>SUM($E3:AL3)</f>
        <v>34</v>
      </c>
      <c r="AM20" s="21">
        <f>SUM($E3:AM3)</f>
        <v>35</v>
      </c>
    </row>
    <row r="21" spans="1:40" x14ac:dyDescent="0.2">
      <c r="A21" s="28"/>
      <c r="B21" s="19"/>
      <c r="C21" s="9"/>
      <c r="D21" s="131"/>
      <c r="E21" s="19"/>
      <c r="F21" s="19"/>
      <c r="G21" s="19"/>
      <c r="H21" s="19"/>
      <c r="I21" s="9"/>
      <c r="J21" s="19"/>
      <c r="K21" s="19"/>
      <c r="L21" s="19"/>
      <c r="M21" s="19"/>
      <c r="N21" s="9"/>
      <c r="O21" s="19"/>
      <c r="P21" s="19"/>
      <c r="Q21" s="19"/>
      <c r="R21" s="19"/>
      <c r="S21" s="21"/>
      <c r="T21" s="38"/>
      <c r="U21" s="38"/>
      <c r="V21" s="38"/>
      <c r="W21" s="38"/>
      <c r="X21" s="21"/>
      <c r="Y21" s="38"/>
      <c r="Z21" s="38"/>
      <c r="AA21" s="38"/>
      <c r="AB21" s="38"/>
      <c r="AC21" s="21"/>
      <c r="AD21" s="38"/>
      <c r="AE21" s="38"/>
      <c r="AF21" s="38"/>
      <c r="AG21" s="38"/>
      <c r="AH21" s="21"/>
      <c r="AI21" s="38"/>
      <c r="AJ21" s="38"/>
      <c r="AK21" s="38"/>
      <c r="AL21" s="38"/>
      <c r="AM21" s="21"/>
    </row>
    <row r="22" spans="1:40" x14ac:dyDescent="0.2">
      <c r="A22" s="28" t="s">
        <v>56</v>
      </c>
      <c r="B22" s="19" t="s">
        <v>58</v>
      </c>
      <c r="C22" s="9" t="s">
        <v>60</v>
      </c>
      <c r="D22" s="123">
        <f>IFERROR(D23/'2. CALCUL TAUX OCTROI CV'!$D$11,0)</f>
        <v>0</v>
      </c>
      <c r="E22" s="18">
        <f>IFERROR(E23/'2. CALCUL TAUX OCTROI CV'!$D$11,0)</f>
        <v>0</v>
      </c>
      <c r="F22" s="18">
        <f>IFERROR(F23/'2. CALCUL TAUX OCTROI CV'!$D$11,0)</f>
        <v>0</v>
      </c>
      <c r="G22" s="18">
        <f>IFERROR(G23/'2. CALCUL TAUX OCTROI CV'!$D$11,0)</f>
        <v>0</v>
      </c>
      <c r="H22" s="18">
        <f>IFERROR(H23/'2. CALCUL TAUX OCTROI CV'!$D$11,0)</f>
        <v>0</v>
      </c>
      <c r="I22" s="12">
        <f>IFERROR(I23/'2. CALCUL TAUX OCTROI CV'!$D$11,0)</f>
        <v>0</v>
      </c>
      <c r="J22" s="18">
        <f>IFERROR(J23/'2. CALCUL TAUX OCTROI CV'!$D$11,0)</f>
        <v>0</v>
      </c>
      <c r="K22" s="18">
        <f>IFERROR(K23/'2. CALCUL TAUX OCTROI CV'!$D$11,0)</f>
        <v>0</v>
      </c>
      <c r="L22" s="18">
        <f>IFERROR(L23/'2. CALCUL TAUX OCTROI CV'!$D$11,0)</f>
        <v>0</v>
      </c>
      <c r="M22" s="18">
        <f>IFERROR(M23/'2. CALCUL TAUX OCTROI CV'!$D$11,0)</f>
        <v>0</v>
      </c>
      <c r="N22" s="12">
        <f>IFERROR(N23/'2. CALCUL TAUX OCTROI CV'!$D$11,0)</f>
        <v>0</v>
      </c>
      <c r="O22" s="18">
        <f>IFERROR(O23/'2. CALCUL TAUX OCTROI CV'!$D$11,0)</f>
        <v>0</v>
      </c>
      <c r="P22" s="18">
        <f>IFERROR(P23/'2. CALCUL TAUX OCTROI CV'!$D$11,0)</f>
        <v>0</v>
      </c>
      <c r="Q22" s="18">
        <f>IFERROR(Q23/'2. CALCUL TAUX OCTROI CV'!$D$11,0)</f>
        <v>0</v>
      </c>
      <c r="R22" s="18">
        <f>IFERROR(R23/'2. CALCUL TAUX OCTROI CV'!$D$11,0)</f>
        <v>0</v>
      </c>
      <c r="S22" s="12">
        <f>IFERROR(S23/'2. CALCUL TAUX OCTROI CV'!$D$11,0)</f>
        <v>0</v>
      </c>
      <c r="T22" s="18">
        <f>IFERROR(T23/'2. CALCUL TAUX OCTROI CV'!$D$11,0)</f>
        <v>0</v>
      </c>
      <c r="U22" s="18">
        <f>IFERROR(U23/'2. CALCUL TAUX OCTROI CV'!$D$11,0)</f>
        <v>0</v>
      </c>
      <c r="V22" s="18">
        <f>IFERROR(V23/'2. CALCUL TAUX OCTROI CV'!$D$11,0)</f>
        <v>0</v>
      </c>
      <c r="W22" s="18">
        <f>IFERROR(W23/'2. CALCUL TAUX OCTROI CV'!$D$11,0)</f>
        <v>0</v>
      </c>
      <c r="X22" s="12">
        <f>IFERROR(X23/'2. CALCUL TAUX OCTROI CV'!$D$11,0)</f>
        <v>0</v>
      </c>
      <c r="Y22" s="18">
        <f>IFERROR(Y23/'2. CALCUL TAUX OCTROI CV'!$D$11,0)</f>
        <v>0</v>
      </c>
      <c r="Z22" s="18">
        <f>IFERROR(Z23/'2. CALCUL TAUX OCTROI CV'!$D$11,0)</f>
        <v>0</v>
      </c>
      <c r="AA22" s="18">
        <f>IFERROR(AA23/'2. CALCUL TAUX OCTROI CV'!$D$11,0)</f>
        <v>0</v>
      </c>
      <c r="AB22" s="18">
        <f>IFERROR(AB23/'2. CALCUL TAUX OCTROI CV'!$D$11,0)</f>
        <v>0</v>
      </c>
      <c r="AC22" s="12">
        <f>IFERROR(AC23/'2. CALCUL TAUX OCTROI CV'!$D$11,0)</f>
        <v>0</v>
      </c>
      <c r="AD22" s="18">
        <f>IFERROR(AD23/'2. CALCUL TAUX OCTROI CV'!$D$11,0)</f>
        <v>0</v>
      </c>
      <c r="AE22" s="18">
        <f>IFERROR(AE23/'2. CALCUL TAUX OCTROI CV'!$D$11,0)</f>
        <v>0</v>
      </c>
      <c r="AF22" s="18">
        <f>IFERROR(AF23/'2. CALCUL TAUX OCTROI CV'!$D$11,0)</f>
        <v>0</v>
      </c>
      <c r="AG22" s="18">
        <f>IFERROR(AG23/'2. CALCUL TAUX OCTROI CV'!$D$11,0)</f>
        <v>0</v>
      </c>
      <c r="AH22" s="12">
        <f>IFERROR(AH23/'2. CALCUL TAUX OCTROI CV'!$D$11,0)</f>
        <v>0</v>
      </c>
      <c r="AI22" s="18">
        <f>IFERROR(AI23/'2. CALCUL TAUX OCTROI CV'!$D$11,0)</f>
        <v>0</v>
      </c>
      <c r="AJ22" s="18">
        <f>IFERROR(AJ23/'2. CALCUL TAUX OCTROI CV'!$D$11,0)</f>
        <v>0</v>
      </c>
      <c r="AK22" s="18">
        <f>IFERROR(AK23/'2. CALCUL TAUX OCTROI CV'!$D$11,0)</f>
        <v>0</v>
      </c>
      <c r="AL22" s="18">
        <f>IFERROR(AL23/'2. CALCUL TAUX OCTROI CV'!$D$11,0)</f>
        <v>0</v>
      </c>
      <c r="AM22" s="12">
        <f>IFERROR(AM23/'2. CALCUL TAUX OCTROI CV'!$D$11,0)</f>
        <v>0</v>
      </c>
    </row>
    <row r="23" spans="1:40" x14ac:dyDescent="0.2">
      <c r="A23" s="28" t="s">
        <v>51</v>
      </c>
      <c r="B23" s="19" t="s">
        <v>52</v>
      </c>
      <c r="C23" s="9" t="s">
        <v>55</v>
      </c>
      <c r="D23" s="123">
        <f>SUM($D6:D6)</f>
        <v>0</v>
      </c>
      <c r="E23" s="18">
        <f>SUM($D6:E6)</f>
        <v>0</v>
      </c>
      <c r="F23" s="18">
        <f>SUM($D6:F6)</f>
        <v>0</v>
      </c>
      <c r="G23" s="18">
        <f>SUM($D6:G6)</f>
        <v>0</v>
      </c>
      <c r="H23" s="18">
        <f>SUM($D6:H6)</f>
        <v>0</v>
      </c>
      <c r="I23" s="12">
        <f>SUM($D6:I6)</f>
        <v>0</v>
      </c>
      <c r="J23" s="18">
        <f>SUM($D6:J6)</f>
        <v>0</v>
      </c>
      <c r="K23" s="18">
        <f>SUM($D6:K6)</f>
        <v>0</v>
      </c>
      <c r="L23" s="18">
        <f>SUM($D6:L6)</f>
        <v>0</v>
      </c>
      <c r="M23" s="18">
        <f>SUM($D6:M6)</f>
        <v>0</v>
      </c>
      <c r="N23" s="12">
        <f>SUM($D6:N6)</f>
        <v>0</v>
      </c>
      <c r="O23" s="18">
        <f>SUM($D6:O6)</f>
        <v>0</v>
      </c>
      <c r="P23" s="18">
        <f>SUM($D6:P6)</f>
        <v>0</v>
      </c>
      <c r="Q23" s="18">
        <f>SUM($D6:Q6)</f>
        <v>0</v>
      </c>
      <c r="R23" s="18">
        <f>SUM($D6:R6)</f>
        <v>0</v>
      </c>
      <c r="S23" s="12">
        <f>SUM($D6:S6)</f>
        <v>0</v>
      </c>
      <c r="T23" s="18">
        <f>SUM($D6:T6)</f>
        <v>0</v>
      </c>
      <c r="U23" s="18">
        <f>SUM($D6:U6)</f>
        <v>0</v>
      </c>
      <c r="V23" s="18">
        <f>SUM($D6:V6)</f>
        <v>0</v>
      </c>
      <c r="W23" s="18">
        <f>SUM($D6:W6)</f>
        <v>0</v>
      </c>
      <c r="X23" s="12">
        <f>SUM($D6:X6)</f>
        <v>0</v>
      </c>
      <c r="Y23" s="18">
        <f>SUM($D6:Y6)</f>
        <v>0</v>
      </c>
      <c r="Z23" s="18">
        <f>SUM($D6:Z6)</f>
        <v>0</v>
      </c>
      <c r="AA23" s="18">
        <f>SUM($D6:AA6)</f>
        <v>0</v>
      </c>
      <c r="AB23" s="18">
        <f>SUM($D6:AB6)</f>
        <v>0</v>
      </c>
      <c r="AC23" s="12">
        <f>SUM($D6:AC6)</f>
        <v>0</v>
      </c>
      <c r="AD23" s="18">
        <f>SUM($D6:AD6)</f>
        <v>0</v>
      </c>
      <c r="AE23" s="18">
        <f>SUM($D6:AE6)</f>
        <v>0</v>
      </c>
      <c r="AF23" s="18">
        <f>SUM($D6:AF6)</f>
        <v>0</v>
      </c>
      <c r="AG23" s="18">
        <f>SUM($D6:AG6)</f>
        <v>0</v>
      </c>
      <c r="AH23" s="12">
        <f>SUM($D6:AH6)</f>
        <v>0</v>
      </c>
      <c r="AI23" s="18">
        <f>SUM($D6:AI6)</f>
        <v>0</v>
      </c>
      <c r="AJ23" s="18">
        <f>SUM($D6:AJ6)</f>
        <v>0</v>
      </c>
      <c r="AK23" s="18">
        <f>SUM($D6:AK6)</f>
        <v>0</v>
      </c>
      <c r="AL23" s="18">
        <f>SUM($D6:AL6)</f>
        <v>0</v>
      </c>
      <c r="AM23" s="12">
        <f>SUM($D6:AM6)</f>
        <v>0</v>
      </c>
    </row>
    <row r="24" spans="1:40" x14ac:dyDescent="0.2">
      <c r="A24" s="28" t="s">
        <v>57</v>
      </c>
      <c r="B24" s="19" t="s">
        <v>59</v>
      </c>
      <c r="C24" s="9" t="s">
        <v>54</v>
      </c>
      <c r="D24" s="123">
        <f>IFERROR('2. CALCUL TAUX OCTROI CV'!$D$12*D22,0)</f>
        <v>0</v>
      </c>
      <c r="E24" s="18">
        <f>IFERROR('2. CALCUL TAUX OCTROI CV'!$D$12*E22,0)</f>
        <v>0</v>
      </c>
      <c r="F24" s="18">
        <f>IFERROR('2. CALCUL TAUX OCTROI CV'!$D$12*F22,0)</f>
        <v>0</v>
      </c>
      <c r="G24" s="18">
        <f>IFERROR('2. CALCUL TAUX OCTROI CV'!$D$12*G22,0)</f>
        <v>0</v>
      </c>
      <c r="H24" s="18">
        <f>IFERROR('2. CALCUL TAUX OCTROI CV'!$D$12*H22,0)</f>
        <v>0</v>
      </c>
      <c r="I24" s="12">
        <f>IFERROR('2. CALCUL TAUX OCTROI CV'!$D$12*I22,0)</f>
        <v>0</v>
      </c>
      <c r="J24" s="18">
        <f>IFERROR('2. CALCUL TAUX OCTROI CV'!$D$12*J22,0)</f>
        <v>0</v>
      </c>
      <c r="K24" s="18">
        <f>IFERROR('2. CALCUL TAUX OCTROI CV'!$D$12*K22,0)</f>
        <v>0</v>
      </c>
      <c r="L24" s="18">
        <f>IFERROR('2. CALCUL TAUX OCTROI CV'!$D$12*L22,0)</f>
        <v>0</v>
      </c>
      <c r="M24" s="18">
        <f>IFERROR('2. CALCUL TAUX OCTROI CV'!$D$12*M22,0)</f>
        <v>0</v>
      </c>
      <c r="N24" s="12">
        <f>IFERROR('2. CALCUL TAUX OCTROI CV'!$D$12*N22,0)</f>
        <v>0</v>
      </c>
      <c r="O24" s="18">
        <f>IFERROR('2. CALCUL TAUX OCTROI CV'!$D$12*O22,0)</f>
        <v>0</v>
      </c>
      <c r="P24" s="18">
        <f>IFERROR('2. CALCUL TAUX OCTROI CV'!$D$12*P22,0)</f>
        <v>0</v>
      </c>
      <c r="Q24" s="18">
        <f>IFERROR('2. CALCUL TAUX OCTROI CV'!$D$12*Q22,0)</f>
        <v>0</v>
      </c>
      <c r="R24" s="18">
        <f>IFERROR('2. CALCUL TAUX OCTROI CV'!$D$12*R22,0)</f>
        <v>0</v>
      </c>
      <c r="S24" s="12">
        <f>IFERROR('2. CALCUL TAUX OCTROI CV'!$D$12*S22,0)</f>
        <v>0</v>
      </c>
      <c r="T24" s="18">
        <f>IFERROR('2. CALCUL TAUX OCTROI CV'!$D$12*T22,0)</f>
        <v>0</v>
      </c>
      <c r="U24" s="18">
        <f>IFERROR('2. CALCUL TAUX OCTROI CV'!$D$12*U22,0)</f>
        <v>0</v>
      </c>
      <c r="V24" s="18">
        <f>IFERROR('2. CALCUL TAUX OCTROI CV'!$D$12*V22,0)</f>
        <v>0</v>
      </c>
      <c r="W24" s="18">
        <f>IFERROR('2. CALCUL TAUX OCTROI CV'!$D$12*W22,0)</f>
        <v>0</v>
      </c>
      <c r="X24" s="12">
        <f>IFERROR('2. CALCUL TAUX OCTROI CV'!$D$12*X22,0)</f>
        <v>0</v>
      </c>
      <c r="Y24" s="18">
        <f>IFERROR('2. CALCUL TAUX OCTROI CV'!$D$12*Y22,0)</f>
        <v>0</v>
      </c>
      <c r="Z24" s="18">
        <f>IFERROR('2. CALCUL TAUX OCTROI CV'!$D$12*Z22,0)</f>
        <v>0</v>
      </c>
      <c r="AA24" s="18">
        <f>IFERROR('2. CALCUL TAUX OCTROI CV'!$D$12*AA22,0)</f>
        <v>0</v>
      </c>
      <c r="AB24" s="18">
        <f>IFERROR('2. CALCUL TAUX OCTROI CV'!$D$12*AB22,0)</f>
        <v>0</v>
      </c>
      <c r="AC24" s="12">
        <f>IFERROR('2. CALCUL TAUX OCTROI CV'!$D$12*AC22,0)</f>
        <v>0</v>
      </c>
      <c r="AD24" s="18">
        <f>IFERROR('2. CALCUL TAUX OCTROI CV'!$D$12*AD22,0)</f>
        <v>0</v>
      </c>
      <c r="AE24" s="18">
        <f>IFERROR('2. CALCUL TAUX OCTROI CV'!$D$12*AE22,0)</f>
        <v>0</v>
      </c>
      <c r="AF24" s="18">
        <f>IFERROR('2. CALCUL TAUX OCTROI CV'!$D$12*AF22,0)</f>
        <v>0</v>
      </c>
      <c r="AG24" s="18">
        <f>IFERROR('2. CALCUL TAUX OCTROI CV'!$D$12*AG22,0)</f>
        <v>0</v>
      </c>
      <c r="AH24" s="12">
        <f>IFERROR('2. CALCUL TAUX OCTROI CV'!$D$12*AH22,0)</f>
        <v>0</v>
      </c>
      <c r="AI24" s="18">
        <f>IFERROR('2. CALCUL TAUX OCTROI CV'!$D$12*AI22,0)</f>
        <v>0</v>
      </c>
      <c r="AJ24" s="18">
        <f>IFERROR('2. CALCUL TAUX OCTROI CV'!$D$12*AJ22,0)</f>
        <v>0</v>
      </c>
      <c r="AK24" s="18">
        <f>IFERROR('2. CALCUL TAUX OCTROI CV'!$D$12*AK22,0)</f>
        <v>0</v>
      </c>
      <c r="AL24" s="18">
        <f>IFERROR('2. CALCUL TAUX OCTROI CV'!$D$12*AL22,0)</f>
        <v>0</v>
      </c>
      <c r="AM24" s="12">
        <f>IFERROR('2. CALCUL TAUX OCTROI CV'!$D$12*AM22,0)</f>
        <v>0</v>
      </c>
    </row>
    <row r="25" spans="1:40" x14ac:dyDescent="0.2">
      <c r="A25" s="28"/>
      <c r="B25" s="19"/>
      <c r="C25" s="9"/>
      <c r="D25" s="131"/>
      <c r="E25" s="19"/>
      <c r="F25" s="19"/>
      <c r="G25" s="19"/>
      <c r="H25" s="19"/>
      <c r="I25" s="9"/>
      <c r="J25" s="19"/>
      <c r="K25" s="19"/>
      <c r="L25" s="19"/>
      <c r="M25" s="19"/>
      <c r="N25" s="9"/>
      <c r="O25" s="19"/>
      <c r="P25" s="19"/>
      <c r="Q25" s="19"/>
      <c r="R25" s="19"/>
      <c r="S25" s="21"/>
      <c r="T25" s="38"/>
      <c r="U25" s="38"/>
      <c r="V25" s="38"/>
      <c r="W25" s="38"/>
      <c r="X25" s="21"/>
      <c r="Y25" s="38"/>
      <c r="Z25" s="38"/>
      <c r="AA25" s="38"/>
      <c r="AB25" s="38"/>
      <c r="AC25" s="21"/>
      <c r="AD25" s="38"/>
      <c r="AE25" s="38"/>
      <c r="AF25" s="38"/>
      <c r="AG25" s="38"/>
      <c r="AH25" s="21"/>
      <c r="AI25" s="38"/>
      <c r="AJ25" s="38"/>
      <c r="AK25" s="38"/>
      <c r="AL25" s="38"/>
      <c r="AM25" s="21"/>
    </row>
    <row r="26" spans="1:40" x14ac:dyDescent="0.2">
      <c r="A26" s="28" t="s">
        <v>38</v>
      </c>
      <c r="B26" s="19" t="s">
        <v>36</v>
      </c>
      <c r="C26" s="9" t="s">
        <v>37</v>
      </c>
      <c r="D26" s="123">
        <f>SUM($D9:D9)</f>
        <v>0</v>
      </c>
      <c r="E26" s="18">
        <f>SUM($D9:E9)</f>
        <v>0</v>
      </c>
      <c r="F26" s="18">
        <f>SUM($D9:F9)</f>
        <v>0</v>
      </c>
      <c r="G26" s="18">
        <f>SUM($D9:G9)</f>
        <v>0</v>
      </c>
      <c r="H26" s="18">
        <f>SUM($D9:H9)</f>
        <v>0</v>
      </c>
      <c r="I26" s="12">
        <f>SUM($D9:I9)</f>
        <v>0</v>
      </c>
      <c r="J26" s="18">
        <f>SUM($D9:J9)</f>
        <v>0</v>
      </c>
      <c r="K26" s="18">
        <f>SUM($D9:K9)</f>
        <v>0</v>
      </c>
      <c r="L26" s="18">
        <f>SUM($D9:L9)</f>
        <v>0</v>
      </c>
      <c r="M26" s="18">
        <f>SUM($D9:M9)</f>
        <v>0</v>
      </c>
      <c r="N26" s="12">
        <f>SUM($D9:N9)</f>
        <v>0</v>
      </c>
      <c r="O26" s="18">
        <f>SUM($D9:O9)</f>
        <v>0</v>
      </c>
      <c r="P26" s="18">
        <f>SUM($D9:P9)</f>
        <v>0</v>
      </c>
      <c r="Q26" s="18">
        <f>SUM($D9:Q9)</f>
        <v>0</v>
      </c>
      <c r="R26" s="18">
        <f>SUM($D9:R9)</f>
        <v>0</v>
      </c>
      <c r="S26" s="12">
        <f>SUM($D9:S9)</f>
        <v>0</v>
      </c>
      <c r="T26" s="18">
        <f>SUM($D9:T9)</f>
        <v>0</v>
      </c>
      <c r="U26" s="18">
        <f>SUM($D9:U9)</f>
        <v>0</v>
      </c>
      <c r="V26" s="18">
        <f>SUM($D9:V9)</f>
        <v>0</v>
      </c>
      <c r="W26" s="18">
        <f>SUM($D9:W9)</f>
        <v>0</v>
      </c>
      <c r="X26" s="12">
        <f>SUM($D9:X9)</f>
        <v>0</v>
      </c>
      <c r="Y26" s="18">
        <f>SUM($D9:Y9)</f>
        <v>0</v>
      </c>
      <c r="Z26" s="18">
        <f>SUM($D9:Z9)</f>
        <v>0</v>
      </c>
      <c r="AA26" s="18">
        <f>SUM($D9:AA9)</f>
        <v>0</v>
      </c>
      <c r="AB26" s="18">
        <f>SUM($D9:AB9)</f>
        <v>0</v>
      </c>
      <c r="AC26" s="12">
        <f>SUM($D9:AC9)</f>
        <v>0</v>
      </c>
      <c r="AD26" s="18">
        <f>SUM($D9:AD9)</f>
        <v>0</v>
      </c>
      <c r="AE26" s="18">
        <f>SUM($D9:AE9)</f>
        <v>0</v>
      </c>
      <c r="AF26" s="18">
        <f>SUM($D9:AF9)</f>
        <v>0</v>
      </c>
      <c r="AG26" s="18">
        <f>SUM($D9:AG9)</f>
        <v>0</v>
      </c>
      <c r="AH26" s="12">
        <f>SUM($D9:AH9)</f>
        <v>0</v>
      </c>
      <c r="AI26" s="18">
        <f>SUM($D9:AI9)</f>
        <v>0</v>
      </c>
      <c r="AJ26" s="18">
        <f>SUM($D9:AJ9)</f>
        <v>0</v>
      </c>
      <c r="AK26" s="18">
        <f>SUM($D9:AK9)</f>
        <v>0</v>
      </c>
      <c r="AL26" s="18">
        <f>SUM($D9:AL9)</f>
        <v>0</v>
      </c>
      <c r="AM26" s="12">
        <f>SUM($D9:AM9)</f>
        <v>0</v>
      </c>
    </row>
    <row r="27" spans="1:40" x14ac:dyDescent="0.2">
      <c r="A27" s="28" t="s">
        <v>39</v>
      </c>
      <c r="B27" s="19" t="s">
        <v>42</v>
      </c>
      <c r="C27" s="9" t="s">
        <v>37</v>
      </c>
      <c r="D27" s="123">
        <f>SUM($D10:D10)</f>
        <v>0</v>
      </c>
      <c r="E27" s="18">
        <f>SUM($D10:E10)</f>
        <v>0</v>
      </c>
      <c r="F27" s="18">
        <f>SUM($D10:F10)</f>
        <v>0</v>
      </c>
      <c r="G27" s="18">
        <f>SUM($D10:G10)</f>
        <v>0</v>
      </c>
      <c r="H27" s="18">
        <f>SUM($D10:H10)</f>
        <v>0</v>
      </c>
      <c r="I27" s="12">
        <f>SUM($D10:I10)</f>
        <v>0</v>
      </c>
      <c r="J27" s="18">
        <f>SUM($D10:J10)</f>
        <v>0</v>
      </c>
      <c r="K27" s="18">
        <f>SUM($D10:K10)</f>
        <v>0</v>
      </c>
      <c r="L27" s="18">
        <f>SUM($D10:L10)</f>
        <v>0</v>
      </c>
      <c r="M27" s="18">
        <f>SUM($D10:M10)</f>
        <v>0</v>
      </c>
      <c r="N27" s="12">
        <f>SUM($D10:N10)</f>
        <v>0</v>
      </c>
      <c r="O27" s="18">
        <f>SUM($D10:O10)</f>
        <v>0</v>
      </c>
      <c r="P27" s="18">
        <f>SUM($D10:P10)</f>
        <v>0</v>
      </c>
      <c r="Q27" s="18">
        <f>SUM($D10:Q10)</f>
        <v>0</v>
      </c>
      <c r="R27" s="18">
        <f>SUM($D10:R10)</f>
        <v>0</v>
      </c>
      <c r="S27" s="12">
        <f>SUM($D10:S10)</f>
        <v>0</v>
      </c>
      <c r="T27" s="18">
        <f>SUM($D10:T10)</f>
        <v>0</v>
      </c>
      <c r="U27" s="18">
        <f>SUM($D10:U10)</f>
        <v>0</v>
      </c>
      <c r="V27" s="18">
        <f>SUM($D10:V10)</f>
        <v>0</v>
      </c>
      <c r="W27" s="18">
        <f>SUM($D10:W10)</f>
        <v>0</v>
      </c>
      <c r="X27" s="12">
        <f>SUM($D10:X10)</f>
        <v>0</v>
      </c>
      <c r="Y27" s="18">
        <f>SUM($D10:Y10)</f>
        <v>0</v>
      </c>
      <c r="Z27" s="18">
        <f>SUM($D10:Z10)</f>
        <v>0</v>
      </c>
      <c r="AA27" s="18">
        <f>SUM($D10:AA10)</f>
        <v>0</v>
      </c>
      <c r="AB27" s="18">
        <f>SUM($D10:AB10)</f>
        <v>0</v>
      </c>
      <c r="AC27" s="12">
        <f>SUM($D10:AC10)</f>
        <v>0</v>
      </c>
      <c r="AD27" s="18">
        <f>SUM($D10:AD10)</f>
        <v>0</v>
      </c>
      <c r="AE27" s="18">
        <f>SUM($D10:AE10)</f>
        <v>0</v>
      </c>
      <c r="AF27" s="18">
        <f>SUM($D10:AF10)</f>
        <v>0</v>
      </c>
      <c r="AG27" s="18">
        <f>SUM($D10:AG10)</f>
        <v>0</v>
      </c>
      <c r="AH27" s="12">
        <f>SUM($D10:AH10)</f>
        <v>0</v>
      </c>
      <c r="AI27" s="18">
        <f>SUM($D10:AI10)</f>
        <v>0</v>
      </c>
      <c r="AJ27" s="18">
        <f>SUM($D10:AJ10)</f>
        <v>0</v>
      </c>
      <c r="AK27" s="18">
        <f>SUM($D10:AK10)</f>
        <v>0</v>
      </c>
      <c r="AL27" s="18">
        <f>SUM($D10:AL10)</f>
        <v>0</v>
      </c>
      <c r="AM27" s="12">
        <f>SUM($D10:AM10)</f>
        <v>0</v>
      </c>
    </row>
    <row r="28" spans="1:40" x14ac:dyDescent="0.2">
      <c r="A28" s="28" t="s">
        <v>40</v>
      </c>
      <c r="B28" s="19" t="s">
        <v>43</v>
      </c>
      <c r="C28" s="9" t="s">
        <v>37</v>
      </c>
      <c r="D28" s="123">
        <f>SUM($D11:D11)</f>
        <v>0</v>
      </c>
      <c r="E28" s="18">
        <f>SUM($D11:E11)</f>
        <v>0</v>
      </c>
      <c r="F28" s="18">
        <f>SUM($D11:F11)</f>
        <v>0</v>
      </c>
      <c r="G28" s="18">
        <f>SUM($D11:G11)</f>
        <v>0</v>
      </c>
      <c r="H28" s="18">
        <f>SUM($D11:H11)</f>
        <v>0</v>
      </c>
      <c r="I28" s="12">
        <f>SUM($D11:I11)</f>
        <v>0</v>
      </c>
      <c r="J28" s="18">
        <f>SUM($D11:J11)</f>
        <v>0</v>
      </c>
      <c r="K28" s="18">
        <f>SUM($D11:K11)</f>
        <v>0</v>
      </c>
      <c r="L28" s="18">
        <f>SUM($D11:L11)</f>
        <v>0</v>
      </c>
      <c r="M28" s="18">
        <f>SUM($D11:M11)</f>
        <v>0</v>
      </c>
      <c r="N28" s="12">
        <f>SUM($D11:N11)</f>
        <v>0</v>
      </c>
      <c r="O28" s="18">
        <f>SUM($D11:O11)</f>
        <v>0</v>
      </c>
      <c r="P28" s="18">
        <f>SUM($D11:P11)</f>
        <v>0</v>
      </c>
      <c r="Q28" s="18">
        <f>SUM($D11:Q11)</f>
        <v>0</v>
      </c>
      <c r="R28" s="18">
        <f>SUM($D11:R11)</f>
        <v>0</v>
      </c>
      <c r="S28" s="12">
        <f>SUM($D11:S11)</f>
        <v>0</v>
      </c>
      <c r="T28" s="18">
        <f>SUM($D11:T11)</f>
        <v>0</v>
      </c>
      <c r="U28" s="18">
        <f>SUM($D11:U11)</f>
        <v>0</v>
      </c>
      <c r="V28" s="18">
        <f>SUM($D11:V11)</f>
        <v>0</v>
      </c>
      <c r="W28" s="18">
        <f>SUM($D11:W11)</f>
        <v>0</v>
      </c>
      <c r="X28" s="12">
        <f>SUM($D11:X11)</f>
        <v>0</v>
      </c>
      <c r="Y28" s="18">
        <f>SUM($D11:Y11)</f>
        <v>0</v>
      </c>
      <c r="Z28" s="18">
        <f>SUM($D11:Z11)</f>
        <v>0</v>
      </c>
      <c r="AA28" s="18">
        <f>SUM($D11:AA11)</f>
        <v>0</v>
      </c>
      <c r="AB28" s="18">
        <f>SUM($D11:AB11)</f>
        <v>0</v>
      </c>
      <c r="AC28" s="12">
        <f>SUM($D11:AC11)</f>
        <v>0</v>
      </c>
      <c r="AD28" s="18">
        <f>SUM($D11:AD11)</f>
        <v>0</v>
      </c>
      <c r="AE28" s="18">
        <f>SUM($D11:AE11)</f>
        <v>0</v>
      </c>
      <c r="AF28" s="18">
        <f>SUM($D11:AF11)</f>
        <v>0</v>
      </c>
      <c r="AG28" s="18">
        <f>SUM($D11:AG11)</f>
        <v>0</v>
      </c>
      <c r="AH28" s="12">
        <f>SUM($D11:AH11)</f>
        <v>0</v>
      </c>
      <c r="AI28" s="18">
        <f>SUM($D11:AI11)</f>
        <v>0</v>
      </c>
      <c r="AJ28" s="18">
        <f>SUM($D11:AJ11)</f>
        <v>0</v>
      </c>
      <c r="AK28" s="18">
        <f>SUM($D11:AK11)</f>
        <v>0</v>
      </c>
      <c r="AL28" s="18">
        <f>SUM($D11:AL11)</f>
        <v>0</v>
      </c>
      <c r="AM28" s="12">
        <f>SUM($D11:AM11)</f>
        <v>0</v>
      </c>
    </row>
    <row r="29" spans="1:40" x14ac:dyDescent="0.2">
      <c r="A29" s="28" t="s">
        <v>41</v>
      </c>
      <c r="B29" s="19" t="s">
        <v>44</v>
      </c>
      <c r="C29" s="9" t="s">
        <v>37</v>
      </c>
      <c r="D29" s="123">
        <f>SUM($D12:D12)</f>
        <v>0</v>
      </c>
      <c r="E29" s="18">
        <f>SUM($D12:E12)</f>
        <v>0</v>
      </c>
      <c r="F29" s="18">
        <f>SUM($D12:F12)</f>
        <v>0</v>
      </c>
      <c r="G29" s="18">
        <f>SUM($D12:G12)</f>
        <v>0</v>
      </c>
      <c r="H29" s="18">
        <f>SUM($D12:H12)</f>
        <v>0</v>
      </c>
      <c r="I29" s="12">
        <f>SUM($D12:I12)</f>
        <v>0</v>
      </c>
      <c r="J29" s="18">
        <f>SUM($D12:J12)</f>
        <v>0</v>
      </c>
      <c r="K29" s="18">
        <f>SUM($D12:K12)</f>
        <v>0</v>
      </c>
      <c r="L29" s="18">
        <f>SUM($D12:L12)</f>
        <v>0</v>
      </c>
      <c r="M29" s="18">
        <f>SUM($D12:M12)</f>
        <v>0</v>
      </c>
      <c r="N29" s="12">
        <f>SUM($D12:N12)</f>
        <v>0</v>
      </c>
      <c r="O29" s="18">
        <f>SUM($D12:O12)</f>
        <v>0</v>
      </c>
      <c r="P29" s="18">
        <f>SUM($D12:P12)</f>
        <v>0</v>
      </c>
      <c r="Q29" s="18">
        <f>SUM($D12:Q12)</f>
        <v>0</v>
      </c>
      <c r="R29" s="18">
        <f>SUM($D12:R12)</f>
        <v>0</v>
      </c>
      <c r="S29" s="12">
        <f>SUM($D12:S12)</f>
        <v>0</v>
      </c>
      <c r="T29" s="18">
        <f>SUM($D12:T12)</f>
        <v>0</v>
      </c>
      <c r="U29" s="18">
        <f>SUM($D12:U12)</f>
        <v>0</v>
      </c>
      <c r="V29" s="18">
        <f>SUM($D12:V12)</f>
        <v>0</v>
      </c>
      <c r="W29" s="18">
        <f>SUM($D12:W12)</f>
        <v>0</v>
      </c>
      <c r="X29" s="12">
        <f>SUM($D12:X12)</f>
        <v>0</v>
      </c>
      <c r="Y29" s="18">
        <f>SUM($D12:Y12)</f>
        <v>0</v>
      </c>
      <c r="Z29" s="18">
        <f>SUM($D12:Z12)</f>
        <v>0</v>
      </c>
      <c r="AA29" s="18">
        <f>SUM($D12:AA12)</f>
        <v>0</v>
      </c>
      <c r="AB29" s="18">
        <f>SUM($D12:AB12)</f>
        <v>0</v>
      </c>
      <c r="AC29" s="12">
        <f>SUM($D12:AC12)</f>
        <v>0</v>
      </c>
      <c r="AD29" s="18">
        <f>SUM($D12:AD12)</f>
        <v>0</v>
      </c>
      <c r="AE29" s="18">
        <f>SUM($D12:AE12)</f>
        <v>0</v>
      </c>
      <c r="AF29" s="18">
        <f>SUM($D12:AF12)</f>
        <v>0</v>
      </c>
      <c r="AG29" s="18">
        <f>SUM($D12:AG12)</f>
        <v>0</v>
      </c>
      <c r="AH29" s="12">
        <f>SUM($D12:AH12)</f>
        <v>0</v>
      </c>
      <c r="AI29" s="18">
        <f>SUM($D12:AI12)</f>
        <v>0</v>
      </c>
      <c r="AJ29" s="18">
        <f>SUM($D12:AJ12)</f>
        <v>0</v>
      </c>
      <c r="AK29" s="18">
        <f>SUM($D12:AK12)</f>
        <v>0</v>
      </c>
      <c r="AL29" s="18">
        <f>SUM($D12:AL12)</f>
        <v>0</v>
      </c>
      <c r="AM29" s="12">
        <f>SUM($D12:AM12)</f>
        <v>0</v>
      </c>
    </row>
    <row r="30" spans="1:40" x14ac:dyDescent="0.2">
      <c r="A30" s="28" t="s">
        <v>45</v>
      </c>
      <c r="B30" s="19" t="s">
        <v>46</v>
      </c>
      <c r="C30" s="9" t="s">
        <v>37</v>
      </c>
      <c r="D30" s="123">
        <f>SUM($D13:D13)</f>
        <v>0</v>
      </c>
      <c r="E30" s="18">
        <f>SUM($D13:E13)</f>
        <v>0</v>
      </c>
      <c r="F30" s="18">
        <f>SUM($D13:F13)</f>
        <v>0</v>
      </c>
      <c r="G30" s="18">
        <f>SUM($D13:G13)</f>
        <v>0</v>
      </c>
      <c r="H30" s="18">
        <f>SUM($D13:H13)</f>
        <v>0</v>
      </c>
      <c r="I30" s="12">
        <f>SUM($D13:I13)</f>
        <v>0</v>
      </c>
      <c r="J30" s="18">
        <f>SUM($D13:J13)</f>
        <v>0</v>
      </c>
      <c r="K30" s="18">
        <f>SUM($D13:K13)</f>
        <v>0</v>
      </c>
      <c r="L30" s="18">
        <f>SUM($D13:L13)</f>
        <v>0</v>
      </c>
      <c r="M30" s="18">
        <f>SUM($D13:M13)</f>
        <v>0</v>
      </c>
      <c r="N30" s="12">
        <f>SUM($D13:N13)</f>
        <v>0</v>
      </c>
      <c r="O30" s="18">
        <f>SUM($D13:O13)</f>
        <v>0</v>
      </c>
      <c r="P30" s="18">
        <f>SUM($D13:P13)</f>
        <v>0</v>
      </c>
      <c r="Q30" s="18">
        <f>SUM($D13:Q13)</f>
        <v>0</v>
      </c>
      <c r="R30" s="18">
        <f>SUM($D13:R13)</f>
        <v>0</v>
      </c>
      <c r="S30" s="12">
        <f>SUM($D13:S13)</f>
        <v>0</v>
      </c>
      <c r="T30" s="18">
        <f>SUM($D13:T13)</f>
        <v>0</v>
      </c>
      <c r="U30" s="18">
        <f>SUM($D13:U13)</f>
        <v>0</v>
      </c>
      <c r="V30" s="18">
        <f>SUM($D13:V13)</f>
        <v>0</v>
      </c>
      <c r="W30" s="18">
        <f>SUM($D13:W13)</f>
        <v>0</v>
      </c>
      <c r="X30" s="12">
        <f>SUM($D13:X13)</f>
        <v>0</v>
      </c>
      <c r="Y30" s="18">
        <f>SUM($D13:Y13)</f>
        <v>0</v>
      </c>
      <c r="Z30" s="18">
        <f>SUM($D13:Z13)</f>
        <v>0</v>
      </c>
      <c r="AA30" s="18">
        <f>SUM($D13:AA13)</f>
        <v>0</v>
      </c>
      <c r="AB30" s="18">
        <f>SUM($D13:AB13)</f>
        <v>0</v>
      </c>
      <c r="AC30" s="12">
        <f>SUM($D13:AC13)</f>
        <v>0</v>
      </c>
      <c r="AD30" s="18">
        <f>SUM($D13:AD13)</f>
        <v>0</v>
      </c>
      <c r="AE30" s="18">
        <f>SUM($D13:AE13)</f>
        <v>0</v>
      </c>
      <c r="AF30" s="18">
        <f>SUM($D13:AF13)</f>
        <v>0</v>
      </c>
      <c r="AG30" s="18">
        <f>SUM($D13:AG13)</f>
        <v>0</v>
      </c>
      <c r="AH30" s="12">
        <f>SUM($D13:AH13)</f>
        <v>0</v>
      </c>
      <c r="AI30" s="18">
        <f>SUM($D13:AI13)</f>
        <v>0</v>
      </c>
      <c r="AJ30" s="18">
        <f>SUM($D13:AJ13)</f>
        <v>0</v>
      </c>
      <c r="AK30" s="18">
        <f>SUM($D13:AK13)</f>
        <v>0</v>
      </c>
      <c r="AL30" s="18">
        <f>SUM($D13:AL13)</f>
        <v>0</v>
      </c>
      <c r="AM30" s="12">
        <f>SUM($D13:AM13)</f>
        <v>0</v>
      </c>
    </row>
    <row r="31" spans="1:40" x14ac:dyDescent="0.2">
      <c r="A31" s="28"/>
      <c r="B31" s="19"/>
      <c r="C31" s="9"/>
      <c r="D31" s="131"/>
      <c r="E31" s="19"/>
      <c r="F31" s="19"/>
      <c r="G31" s="19"/>
      <c r="H31" s="19"/>
      <c r="I31" s="9"/>
      <c r="J31" s="19"/>
      <c r="K31" s="19"/>
      <c r="L31" s="19"/>
      <c r="M31" s="19"/>
      <c r="N31" s="9"/>
      <c r="O31" s="19"/>
      <c r="P31" s="19"/>
      <c r="Q31" s="19"/>
      <c r="R31" s="19"/>
      <c r="S31" s="22"/>
      <c r="T31" s="39"/>
      <c r="U31" s="39"/>
      <c r="V31" s="39"/>
      <c r="W31" s="39"/>
      <c r="X31" s="22"/>
      <c r="Y31" s="39"/>
      <c r="Z31" s="39"/>
      <c r="AA31" s="39"/>
      <c r="AB31" s="39"/>
      <c r="AC31" s="22"/>
      <c r="AD31" s="39"/>
      <c r="AE31" s="39"/>
      <c r="AF31" s="39"/>
      <c r="AG31" s="39"/>
      <c r="AH31" s="22"/>
      <c r="AI31" s="39"/>
      <c r="AJ31" s="39"/>
      <c r="AK31" s="39"/>
      <c r="AL31" s="39"/>
      <c r="AM31" s="22"/>
    </row>
    <row r="32" spans="1:40" x14ac:dyDescent="0.2">
      <c r="A32" s="30" t="s">
        <v>61</v>
      </c>
      <c r="B32" s="31" t="s">
        <v>53</v>
      </c>
      <c r="C32" s="32" t="s">
        <v>62</v>
      </c>
      <c r="D32" s="124">
        <f>SUM($D15:D15)</f>
        <v>0</v>
      </c>
      <c r="E32" s="33">
        <f>SUM($D15:E15)</f>
        <v>0</v>
      </c>
      <c r="F32" s="33">
        <f>SUM($D15:F15)</f>
        <v>0</v>
      </c>
      <c r="G32" s="33">
        <f>SUM($D15:G15)</f>
        <v>0</v>
      </c>
      <c r="H32" s="33">
        <f>SUM($D15:H15)</f>
        <v>0</v>
      </c>
      <c r="I32" s="34">
        <f>SUM($D15:I15)</f>
        <v>0</v>
      </c>
      <c r="J32" s="33">
        <f>SUM($D15:J15)</f>
        <v>0</v>
      </c>
      <c r="K32" s="33">
        <f>SUM($D15:K15)</f>
        <v>0</v>
      </c>
      <c r="L32" s="33">
        <f>SUM($D15:L15)</f>
        <v>0</v>
      </c>
      <c r="M32" s="33">
        <f>SUM($D15:M15)</f>
        <v>0</v>
      </c>
      <c r="N32" s="34">
        <f>SUM($D15:N15)</f>
        <v>0</v>
      </c>
      <c r="O32" s="33">
        <f>SUM($D15:O15)</f>
        <v>0</v>
      </c>
      <c r="P32" s="33">
        <f>SUM($D15:P15)</f>
        <v>0</v>
      </c>
      <c r="Q32" s="33">
        <f>SUM($D15:Q15)</f>
        <v>0</v>
      </c>
      <c r="R32" s="33">
        <f>SUM($D15:R15)</f>
        <v>0</v>
      </c>
      <c r="S32" s="34">
        <f>SUM($D15:S15)</f>
        <v>0</v>
      </c>
      <c r="T32" s="33">
        <f>SUM($D15:T15)</f>
        <v>0</v>
      </c>
      <c r="U32" s="33">
        <f>SUM($D15:U15)</f>
        <v>0</v>
      </c>
      <c r="V32" s="33">
        <f>SUM($D15:V15)</f>
        <v>0</v>
      </c>
      <c r="W32" s="33">
        <f>SUM($D15:W15)</f>
        <v>0</v>
      </c>
      <c r="X32" s="34">
        <f>SUM($D15:X15)</f>
        <v>0</v>
      </c>
      <c r="Y32" s="33">
        <f>SUM($D15:Y15)</f>
        <v>0</v>
      </c>
      <c r="Z32" s="33">
        <f>SUM($D15:Z15)</f>
        <v>0</v>
      </c>
      <c r="AA32" s="33">
        <f>SUM($D15:AA15)</f>
        <v>0</v>
      </c>
      <c r="AB32" s="33">
        <f>SUM($D15:AB15)</f>
        <v>0</v>
      </c>
      <c r="AC32" s="34">
        <f>SUM($D15:AC15)</f>
        <v>0</v>
      </c>
      <c r="AD32" s="33">
        <f>SUM($D15:AD15)</f>
        <v>0</v>
      </c>
      <c r="AE32" s="33">
        <f>SUM($D15:AE15)</f>
        <v>0</v>
      </c>
      <c r="AF32" s="33">
        <f>SUM($D15:AF15)</f>
        <v>0</v>
      </c>
      <c r="AG32" s="33">
        <f>SUM($D15:AG15)</f>
        <v>0</v>
      </c>
      <c r="AH32" s="34">
        <f>SUM($D15:AH15)</f>
        <v>0</v>
      </c>
      <c r="AI32" s="33">
        <f>SUM($D15:AI15)</f>
        <v>0</v>
      </c>
      <c r="AJ32" s="33">
        <f>SUM($D15:AJ15)</f>
        <v>0</v>
      </c>
      <c r="AK32" s="33">
        <f>SUM($D15:AK15)</f>
        <v>0</v>
      </c>
      <c r="AL32" s="33">
        <f>SUM($D15:AL15)</f>
        <v>0</v>
      </c>
      <c r="AM32" s="34">
        <f>SUM($D15:AM15)</f>
        <v>0</v>
      </c>
    </row>
    <row r="33" spans="14:34" x14ac:dyDescent="0.2">
      <c r="N33" s="19"/>
      <c r="AD33" s="4"/>
      <c r="AE33" s="4"/>
      <c r="AF33" s="4"/>
      <c r="AG33" s="4"/>
      <c r="AH33" s="4"/>
    </row>
  </sheetData>
  <sheetProtection algorithmName="SHA-512" hashValue="Oa7CQ+/7k+q7eafKsQYRkQXLlDYNEPU8c5Tz3I05ZJNWfitnHlePJY3Rd60rFKmXuhDtxpGUzuTnMq4c5w7pog==" saltValue="/OL8iAASEyuozsbnloDsHA==" spinCount="100000" sheet="1" objects="1" scenarios="1"/>
  <pageMargins left="0.7" right="0.7" top="0.75" bottom="0.75" header="0.3" footer="0.3"/>
  <pageSetup paperSize="9" scale="44" fitToWidth="4" orientation="landscape" r:id="rId1"/>
  <colBreaks count="6" manualBreakCount="6">
    <brk id="9" max="1048575" man="1"/>
    <brk id="14" max="1048575" man="1"/>
    <brk id="19" max="1048575" man="1"/>
    <brk id="24" max="1048575" man="1"/>
    <brk id="29" max="1048575" man="1"/>
    <brk id="3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29A71B5D5B2B48B49BBE91151F5979" ma:contentTypeVersion="13" ma:contentTypeDescription="Crée un document." ma:contentTypeScope="" ma:versionID="c27a296737912631655d418fe5b45105">
  <xsd:schema xmlns:xsd="http://www.w3.org/2001/XMLSchema" xmlns:xs="http://www.w3.org/2001/XMLSchema" xmlns:p="http://schemas.microsoft.com/office/2006/metadata/properties" xmlns:ns2="d2020712-424a-4400-ad0c-f33a0c7e775a" xmlns:ns3="f4ba004b-9e9a-49ed-84ff-f3311c109b55" targetNamespace="http://schemas.microsoft.com/office/2006/metadata/properties" ma:root="true" ma:fieldsID="8ce6f1baac23484a15ec1efe8092b1a8" ns2:_="" ns3:_="">
    <xsd:import namespace="d2020712-424a-4400-ad0c-f33a0c7e775a"/>
    <xsd:import namespace="f4ba004b-9e9a-49ed-84ff-f3311c109b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20712-424a-4400-ad0c-f33a0c7e77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a004b-9e9a-49ed-84ff-f3311c109b5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33E9F9-E38D-46CC-B57B-1E897C968A7D}"/>
</file>

<file path=customXml/itemProps2.xml><?xml version="1.0" encoding="utf-8"?>
<ds:datastoreItem xmlns:ds="http://schemas.openxmlformats.org/officeDocument/2006/customXml" ds:itemID="{8602D5B5-BBC0-4F22-8E50-C7D1C6B10705}">
  <ds:schemaRefs>
    <ds:schemaRef ds:uri="http://purl.org/dc/elements/1.1/"/>
    <ds:schemaRef ds:uri="f4ba004b-9e9a-49ed-84ff-f3311c109b55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d2020712-424a-4400-ad0c-f33a0c7e775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4230550-CAF4-4589-9826-361C87AB07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1. INTRODUCTION</vt:lpstr>
      <vt:lpstr>2. CALCUL TAUX OCTROI CV</vt:lpstr>
      <vt:lpstr>3. CALCUL CPMA</vt:lpstr>
      <vt:lpstr>2. FIG-TAUX CV (2)</vt:lpstr>
      <vt:lpstr>'3. CALCUL CPMA'!Impression_des_titres</vt:lpstr>
      <vt:lpstr>parametres</vt:lpstr>
      <vt:lpstr>'1. INTRODUCTION'!Zone_d_impression</vt:lpstr>
      <vt:lpstr>'2. CALCUL TAUX OCTROI CV'!Zone_d_impression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SPW-ENERGIE</dc:creator>
  <cp:keywords/>
  <dc:description/>
  <cp:lastModifiedBy>Olivier Squilbin</cp:lastModifiedBy>
  <cp:lastPrinted>2021-07-23T14:33:50Z</cp:lastPrinted>
  <dcterms:created xsi:type="dcterms:W3CDTF">2019-06-28T14:14:47Z</dcterms:created>
  <dcterms:modified xsi:type="dcterms:W3CDTF">2022-01-14T07:59:41Z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0x010100DD29A71B5D5B2B48B49BBE91151F5979</vt:lpwstr>
  </property>
</Properties>
</file>